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codeName="ThisWorkbook" defaultThemeVersion="124226"/>
  <mc:AlternateContent xmlns:mc="http://schemas.openxmlformats.org/markup-compatibility/2006">
    <mc:Choice Requires="x15">
      <x15ac:absPath xmlns:x15ac="http://schemas.microsoft.com/office/spreadsheetml/2010/11/ac" url="\\pfs4\UserProfiles$\30585\Desktop\STORE\"/>
    </mc:Choice>
  </mc:AlternateContent>
  <xr:revisionPtr revIDLastSave="0" documentId="8_{1AF20A53-4881-4631-847F-183F72D67C30}" xr6:coauthVersionLast="47" xr6:coauthVersionMax="47" xr10:uidLastSave="{00000000-0000-0000-0000-000000000000}"/>
  <bookViews>
    <workbookView xWindow="0" yWindow="0" windowWidth="28800" windowHeight="12330" firstSheet="2" activeTab="2" xr2:uid="{00000000-000D-0000-FFFF-FFFF00000000}"/>
  </bookViews>
  <sheets>
    <sheet name="Sheet1" sheetId="8" r:id="rId1"/>
    <sheet name="Sheet2" sheetId="2" r:id="rId2"/>
    <sheet name="BOQ" sheetId="1" r:id="rId3"/>
  </sheets>
  <definedNames>
    <definedName name="_xlnm.Print_Area" localSheetId="2">BOQ!$A$1:$G$345</definedName>
    <definedName name="_xlnm.Print_Area" localSheetId="1">Sheet2!$B$2:$G$25</definedName>
    <definedName name="_xlnm.Print_Titles" localSheetId="2">BOQ!$4:$4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1" i="1" l="1"/>
  <c r="G241" i="1"/>
  <c r="G242" i="1"/>
  <c r="G243" i="1"/>
  <c r="G244" i="1"/>
  <c r="G245" i="1"/>
  <c r="G327" i="1"/>
  <c r="G238" i="1"/>
  <c r="D134" i="1"/>
  <c r="G130" i="1"/>
  <c r="G129" i="1"/>
  <c r="G85" i="1"/>
  <c r="G313" i="1"/>
  <c r="G262" i="1"/>
  <c r="G261" i="1"/>
  <c r="G139" i="1" l="1"/>
  <c r="G131" i="1"/>
  <c r="G270" i="1" l="1"/>
  <c r="G269" i="1"/>
  <c r="G258" i="1" l="1"/>
  <c r="G257" i="1"/>
  <c r="D250" i="1" l="1"/>
  <c r="G240" i="1"/>
  <c r="G236" i="1"/>
  <c r="D155" i="1" l="1"/>
  <c r="G172" i="1" l="1"/>
  <c r="G157" i="1" l="1"/>
  <c r="G185" i="1" l="1"/>
  <c r="G344" i="1" l="1"/>
  <c r="G343" i="1"/>
  <c r="G329" i="1"/>
  <c r="G328" i="1"/>
  <c r="C17" i="2"/>
  <c r="C16" i="2"/>
  <c r="C15" i="2"/>
  <c r="C14" i="2"/>
  <c r="C13" i="2"/>
  <c r="C12" i="2"/>
  <c r="C11" i="2"/>
  <c r="C10" i="2"/>
  <c r="C9" i="2"/>
  <c r="C8" i="2"/>
  <c r="G136" i="1"/>
  <c r="G135" i="1"/>
  <c r="G134" i="1"/>
  <c r="G312" i="1"/>
  <c r="G311" i="1"/>
  <c r="G310" i="1"/>
  <c r="G309" i="1"/>
  <c r="G308" i="1"/>
  <c r="G307" i="1"/>
  <c r="G306" i="1"/>
  <c r="G305" i="1"/>
  <c r="G301" i="1"/>
  <c r="G300" i="1"/>
  <c r="G299" i="1"/>
  <c r="G298" i="1"/>
  <c r="G295" i="1"/>
  <c r="G294" i="1"/>
  <c r="G268" i="1"/>
  <c r="G267" i="1"/>
  <c r="G266" i="1"/>
  <c r="G265" i="1"/>
  <c r="G264" i="1"/>
  <c r="G263" i="1"/>
  <c r="G260" i="1"/>
  <c r="G259" i="1"/>
  <c r="G278" i="1"/>
  <c r="G277" i="1"/>
  <c r="G276" i="1"/>
  <c r="G315" i="1" l="1"/>
  <c r="F17" i="2" s="1"/>
  <c r="G141" i="1"/>
  <c r="F12" i="2" s="1"/>
  <c r="G251" i="1" l="1"/>
  <c r="G250" i="1"/>
  <c r="G239" i="1"/>
  <c r="G237" i="1"/>
  <c r="G235" i="1"/>
  <c r="G234" i="1"/>
  <c r="G231" i="1"/>
  <c r="G224" i="1"/>
  <c r="G223" i="1"/>
  <c r="G230" i="1"/>
  <c r="G229" i="1"/>
  <c r="G228" i="1"/>
  <c r="G222" i="1"/>
  <c r="G221" i="1"/>
  <c r="G220" i="1"/>
  <c r="G217" i="1"/>
  <c r="G216" i="1"/>
  <c r="G213" i="1"/>
  <c r="G189" i="1" l="1"/>
  <c r="F15" i="2" s="1"/>
  <c r="G280" i="1"/>
  <c r="F16" i="2" s="1"/>
  <c r="G169" i="1"/>
  <c r="G175" i="1" s="1"/>
  <c r="F14" i="2" s="1"/>
  <c r="G156" i="1"/>
  <c r="G155" i="1"/>
  <c r="G154" i="1"/>
  <c r="G118" i="1"/>
  <c r="G117" i="1"/>
  <c r="G116" i="1"/>
  <c r="G115" i="1"/>
  <c r="G120" i="1" l="1"/>
  <c r="F11" i="2" s="1"/>
  <c r="G159" i="1"/>
  <c r="F13" i="2" s="1"/>
  <c r="G87" i="1"/>
  <c r="F9" i="2" s="1"/>
  <c r="G342" i="1" l="1"/>
  <c r="G341" i="1"/>
  <c r="G340" i="1"/>
  <c r="G339" i="1"/>
  <c r="G338" i="1"/>
  <c r="G337" i="1"/>
  <c r="G336" i="1"/>
  <c r="G335" i="1"/>
  <c r="G334" i="1"/>
  <c r="G326" i="1"/>
  <c r="G325" i="1"/>
  <c r="G324" i="1"/>
  <c r="G323" i="1"/>
  <c r="G322" i="1"/>
  <c r="G321" i="1"/>
  <c r="G320" i="1"/>
  <c r="G319" i="1"/>
  <c r="G103" i="1"/>
  <c r="G102" i="1"/>
  <c r="G101" i="1"/>
  <c r="G100" i="1"/>
  <c r="G72" i="1"/>
  <c r="G75" i="1" l="1"/>
  <c r="F8" i="2" s="1"/>
  <c r="G330" i="1"/>
  <c r="G345" i="1"/>
  <c r="G105" i="1"/>
  <c r="F10" i="2" s="1"/>
  <c r="C19" i="2"/>
  <c r="C18" i="2"/>
  <c r="F18" i="2" l="1"/>
  <c r="F19" i="2"/>
  <c r="C7" i="2" l="1"/>
  <c r="B4" i="8" l="1"/>
  <c r="I21" i="2" l="1"/>
  <c r="F64" i="1"/>
  <c r="E64" i="1"/>
  <c r="G25" i="1"/>
  <c r="G32" i="1"/>
  <c r="G64" i="1" l="1"/>
  <c r="F7" i="2" s="1"/>
  <c r="F21" i="2" l="1"/>
  <c r="F22" i="2" l="1"/>
  <c r="F23" i="2" s="1"/>
</calcChain>
</file>

<file path=xl/sharedStrings.xml><?xml version="1.0" encoding="utf-8"?>
<sst xmlns="http://schemas.openxmlformats.org/spreadsheetml/2006/main" count="481" uniqueCount="331">
  <si>
    <t>IGMH HOSPITAL</t>
  </si>
  <si>
    <t xml:space="preserve"> </t>
  </si>
  <si>
    <t>Main office Store</t>
  </si>
  <si>
    <t>SUMMARY OF BILLS OF QUANTITIES</t>
  </si>
  <si>
    <t>BILL No.</t>
  </si>
  <si>
    <t xml:space="preserve">DESCRIPTION </t>
  </si>
  <si>
    <t>QUOTATION No.</t>
  </si>
  <si>
    <t>DATE</t>
  </si>
  <si>
    <t>AMOUNT</t>
  </si>
  <si>
    <t>TOTAL</t>
  </si>
  <si>
    <t>GST 8%</t>
  </si>
  <si>
    <t>GRAND TOTAL</t>
  </si>
  <si>
    <t>(Existing Building Revovation)</t>
  </si>
  <si>
    <t>Item</t>
  </si>
  <si>
    <t>Description</t>
  </si>
  <si>
    <t>Unit</t>
  </si>
  <si>
    <t>QTY</t>
  </si>
  <si>
    <t>LABOUR RATE</t>
  </si>
  <si>
    <t>MATERIAL RATE</t>
  </si>
  <si>
    <t>TOTAL AMOUNT</t>
  </si>
  <si>
    <t>Bill NO: 1</t>
  </si>
  <si>
    <t>PRELIMINARIES</t>
  </si>
  <si>
    <t xml:space="preserve"> General Notes</t>
  </si>
  <si>
    <t>1)</t>
  </si>
  <si>
    <t>Abbreviations</t>
  </si>
  <si>
    <t>m - meter</t>
  </si>
  <si>
    <t>Nr - numbers</t>
  </si>
  <si>
    <t>m3 - cubic meter</t>
  </si>
  <si>
    <t>m2 - square meter</t>
  </si>
  <si>
    <t>Lm - Linear meter</t>
  </si>
  <si>
    <t>t - tonnes</t>
  </si>
  <si>
    <t>md - including</t>
  </si>
  <si>
    <t>mm - millimeter</t>
  </si>
  <si>
    <t>dia - diameter</t>
  </si>
  <si>
    <t>SS - Stainless Steel</t>
  </si>
  <si>
    <t>GI - Galvanised Iron</t>
  </si>
  <si>
    <t>Site Management Costs</t>
  </si>
  <si>
    <t>1.2.1</t>
  </si>
  <si>
    <t>Allow for all on and off site management cost</t>
  </si>
  <si>
    <t>including costs of foreman and assistants,</t>
  </si>
  <si>
    <t>item</t>
  </si>
  <si>
    <t>temporary services, telephone,fax, hoardings</t>
  </si>
  <si>
    <t>and similar.</t>
  </si>
  <si>
    <t>Clean - up</t>
  </si>
  <si>
    <t>1.3.1</t>
  </si>
  <si>
    <t>Allow for clean - up of completed works and site</t>
  </si>
  <si>
    <t>upon completion.</t>
  </si>
  <si>
    <t>GENERAL</t>
  </si>
  <si>
    <t>(a) Rates shall include for: cleaning out cavities,</t>
  </si>
  <si>
    <t>forming rebated reveals and pointing and</t>
  </si>
  <si>
    <t>cleaning down to reveals where necessary;</t>
  </si>
  <si>
    <t>fractional size blocks, all necessary machine</t>
  </si>
  <si>
    <t>cutting, cutting or forming chases or edges of</t>
  </si>
  <si>
    <t>floor slabs, cutting or leaving holes and</t>
  </si>
  <si>
    <t>openings as recesses for and building in pipes,</t>
  </si>
  <si>
    <t>conduits, sleeves and similar as required for all</t>
  </si>
  <si>
    <t>trades; leaving surfaces rough or raking out</t>
  </si>
  <si>
    <t>joints for plastering and flashings, bedding</t>
  </si>
  <si>
    <t>frames or plates, building in joists, bearers or</t>
  </si>
  <si>
    <t>similar, temporary supports to openings,</t>
  </si>
  <si>
    <t>templates, reinforcement in walls and for all</t>
  </si>
  <si>
    <t>necessary making good</t>
  </si>
  <si>
    <t>(b) Rates shall include for providing approved</t>
  </si>
  <si>
    <t>quality mesh at joints between structaral</t>
  </si>
  <si>
    <t>members and masonry in the exterior walls.</t>
  </si>
  <si>
    <t>(c) 150mm Thick solid blocks shall be used for</t>
  </si>
  <si>
    <t>exterior masonry walls, &amp; 100 thick solid blocks</t>
  </si>
  <si>
    <t>shall be used for interior masonry wall</t>
  </si>
  <si>
    <t>(d) All blocks shall be fabricated from</t>
  </si>
  <si>
    <t>manufactured sand and machine pressed and</t>
  </si>
  <si>
    <t>average compression strength for blocks should</t>
  </si>
  <si>
    <t>not be less than 2.8N/mm2 and shall comply</t>
  </si>
  <si>
    <t>with physical requirements of ISO 6073:1981.</t>
  </si>
  <si>
    <t>(e) For masonry, plastering and screeding</t>
  </si>
  <si>
    <t>works manufactured sand shall be used.</t>
  </si>
  <si>
    <r>
      <t xml:space="preserve">TOTAL OF BILL NO. 01 (PRELIMINARIES)                                      </t>
    </r>
    <r>
      <rPr>
        <b/>
        <i/>
        <sz val="10"/>
        <rFont val="Arial"/>
        <family val="2"/>
      </rPr>
      <t xml:space="preserve">   (CARRIED OVER TO THE GENERAL SUMMARY)</t>
    </r>
  </si>
  <si>
    <t>Bill No: 02</t>
  </si>
  <si>
    <t>Demolition Work</t>
  </si>
  <si>
    <t>General</t>
  </si>
  <si>
    <t>a</t>
  </si>
  <si>
    <t>Demolition of mentined locations and dispatch all debris, clearing and dispose all unwanted materials away from site and prepare site ready for proposed construction.</t>
  </si>
  <si>
    <t>b</t>
  </si>
  <si>
    <t xml:space="preserve">Rate shall include demolishing, dismantling and removing with the minimim damage to the structure, temprary supporting protecting existing works, property against damage, dust and weather and spraying water periodically to reduce the amount of dust </t>
  </si>
  <si>
    <t>2.2.1</t>
  </si>
  <si>
    <t xml:space="preserve">Demolish Wall </t>
  </si>
  <si>
    <r>
      <t xml:space="preserve">TOTAL OF BILL NO. 02 (Demolition Work)                                         </t>
    </r>
    <r>
      <rPr>
        <b/>
        <i/>
        <sz val="12"/>
        <rFont val="Arial"/>
        <family val="2"/>
      </rPr>
      <t xml:space="preserve">  </t>
    </r>
    <r>
      <rPr>
        <b/>
        <i/>
        <sz val="10"/>
        <rFont val="Arial"/>
        <family val="2"/>
      </rPr>
      <t xml:space="preserve"> (CARRIED OVER TO THE GENERAL SUMMARY)</t>
    </r>
  </si>
  <si>
    <t>Bill No: 03</t>
  </si>
  <si>
    <t>Alterations &amp; Repairs</t>
  </si>
  <si>
    <t xml:space="preserve">a </t>
  </si>
  <si>
    <t>Rates shall include for: placing in position; making good after removal of formwork and casting in all required items; additional concrete required to conform to structural and excavated tolerances.</t>
  </si>
  <si>
    <t>Mix ratio for  reinforced concrete shall be 
1:2:3 and lean concrete shall be 1:2:6 by volume.</t>
  </si>
  <si>
    <t>c</t>
  </si>
  <si>
    <t>Rates shall include for fabrication and erection and temporary supports and fixing into position.</t>
  </si>
  <si>
    <t>d</t>
  </si>
  <si>
    <t>Plywood used for forms shall be of commercial standard, moisture resistane conrete form plywoodnot lessthan 6mm thick and atleast 12mm thick.</t>
  </si>
  <si>
    <t>e</t>
  </si>
  <si>
    <t>Rates shall include for; all necessary boarding,supports, erecting, framing, temporary cambering cutting, perforations for reinforcing bars, bolts,straps,ties, hangers, pipes and removal of  formwork.</t>
  </si>
  <si>
    <t>f</t>
  </si>
  <si>
    <t>Rates shall include for; distribution steel, cleaning,  fabrication, placing, the provision for all necessary temporary fixings, and supports including chairs and tie wire , laps and wastage.</t>
  </si>
  <si>
    <t>3.2.1</t>
  </si>
  <si>
    <t>REMOVE THE DOOR/WINDOW AND CLOSE THE OPENING WITH MASONRY</t>
  </si>
  <si>
    <r>
      <t xml:space="preserve">TOTAL OF BILL NO. 03 (Alterations &amp; Repairs)                                         </t>
    </r>
    <r>
      <rPr>
        <b/>
        <i/>
        <sz val="12"/>
        <rFont val="Arial"/>
        <family val="2"/>
      </rPr>
      <t xml:space="preserve">  </t>
    </r>
    <r>
      <rPr>
        <b/>
        <i/>
        <sz val="10"/>
        <rFont val="Arial"/>
        <family val="2"/>
      </rPr>
      <t xml:space="preserve"> (CARRIED OVER TO THE GENERAL SUMMARY)</t>
    </r>
  </si>
  <si>
    <t>Bill No: 04</t>
  </si>
  <si>
    <t>Masonry &amp; Plastering works</t>
  </si>
  <si>
    <t>a )Rates shall include for cleaning out cavities, forming rebated reveals and pointing and cleaning down to  reveals where necessary; fractional size blocks, all necessary machine cutting, cutting or forming chases or edges of  floor slabs.</t>
  </si>
  <si>
    <t>b )Cutting or leaving holes and openings as recesses for and building in pipes, conduits , sleeves and similar as required for all trades; leaving surfaces rough or raking out joints for  plastering and flashings, bedding frames or plates, building in joints.</t>
  </si>
  <si>
    <t>c ) All external wall and all inetrenal walls shall be  and  for masonry mix ratio 1:5 (cement and river sand)</t>
  </si>
  <si>
    <r>
      <t xml:space="preserve">(d) 20mm thick Cement plastering on Exterior surface of  External masonry walls and concrete surfaces and 15mm thick plastering on interior walls and concrete surface as specified incl. wire mesh shall be fixed at the joints of concrete surfaces and walls before plastering. </t>
    </r>
    <r>
      <rPr>
        <b/>
        <sz val="9"/>
        <rFont val="Times New Roman"/>
        <family val="1"/>
      </rPr>
      <t>Quantity is measured including concrete surfaces - Parapetwalls, Liftwalls, columns &amp; beams.</t>
    </r>
  </si>
  <si>
    <t xml:space="preserve">(e)Rates shall include for External plastering shall 20mm thick (12+8mm)  2 coats in 1:4 cement and river sand mix ratio </t>
  </si>
  <si>
    <t>f) Rates shall include for approved brand water proofing compound shall be mixed with cement mortar for external wall plastering as per manufacturers specifications.</t>
  </si>
  <si>
    <t>Light Weight Silicon Solid Block, laid on and incl. 1:5 Cement Mortor, tie rods, compression gap filler, nylon / plastic mesh as specified.</t>
  </si>
  <si>
    <t>4.2.1</t>
  </si>
  <si>
    <t>Light Weight Silicon Solid Block Exterior walls</t>
  </si>
  <si>
    <r>
      <rPr>
        <sz val="8"/>
        <rFont val="Arial"/>
        <family val="2"/>
      </rPr>
      <t>m</t>
    </r>
    <r>
      <rPr>
        <vertAlign val="superscript"/>
        <sz val="8"/>
        <rFont val="Arial"/>
        <family val="2"/>
      </rPr>
      <t>2</t>
    </r>
  </si>
  <si>
    <t>4.2.2</t>
  </si>
  <si>
    <t>Light Weight Silicon Solid Block Interior walls</t>
  </si>
  <si>
    <t>4.2.3</t>
  </si>
  <si>
    <t>Plastering 20mm Thick Exterior</t>
  </si>
  <si>
    <t>4.2.4</t>
  </si>
  <si>
    <t>Plastering 12mm Thick Interior</t>
  </si>
  <si>
    <r>
      <t xml:space="preserve">TOTAL OF BILL NO. 04 (Masonry &amp; Plastering works)                                         </t>
    </r>
    <r>
      <rPr>
        <b/>
        <i/>
        <sz val="12"/>
        <rFont val="Arial"/>
        <family val="2"/>
      </rPr>
      <t xml:space="preserve">  </t>
    </r>
    <r>
      <rPr>
        <b/>
        <i/>
        <sz val="10"/>
        <rFont val="Arial"/>
        <family val="2"/>
      </rPr>
      <t xml:space="preserve"> (CARRIED OVER TO THE GENERAL SUMMARY)</t>
    </r>
  </si>
  <si>
    <t>Bill No: 05</t>
  </si>
  <si>
    <t>Door &amp; Windows</t>
  </si>
  <si>
    <t>Rates shall include for locks, latches, closers, push plates, pull handles, bolts, kick plates, hinges and all door &amp; window hardware.</t>
  </si>
  <si>
    <t>Rates shall include for door frames and window frames, mullions, transoms, trims, glazing, tinting, timber panels, boardings, framing, lining, fastenings and all fixings and installation.</t>
  </si>
  <si>
    <t>All door and window frames and panels shall be as specified in the drawing</t>
  </si>
  <si>
    <t>The contractor shall take delivery and fixing.</t>
  </si>
  <si>
    <t>5.2.1</t>
  </si>
  <si>
    <t>D1</t>
  </si>
  <si>
    <t>nr</t>
  </si>
  <si>
    <t>5.2.2</t>
  </si>
  <si>
    <t>D2</t>
  </si>
  <si>
    <t>5.2.3</t>
  </si>
  <si>
    <t>W1</t>
  </si>
  <si>
    <t>5.2.4</t>
  </si>
  <si>
    <t xml:space="preserve">Alumium glass partition works </t>
  </si>
  <si>
    <r>
      <t xml:space="preserve">TOTAL OF BILL NO. 05 (Door &amp; Windows)                                         </t>
    </r>
    <r>
      <rPr>
        <b/>
        <i/>
        <sz val="12"/>
        <rFont val="Arial"/>
        <family val="2"/>
      </rPr>
      <t xml:space="preserve">  </t>
    </r>
    <r>
      <rPr>
        <b/>
        <i/>
        <sz val="10"/>
        <rFont val="Arial"/>
        <family val="2"/>
      </rPr>
      <t xml:space="preserve"> (CARRIED OVER TO THE GENERAL SUMMARY)</t>
    </r>
  </si>
  <si>
    <t>Bill No: 06</t>
  </si>
  <si>
    <t>Floor &amp; Wall Finishing</t>
  </si>
  <si>
    <t>Rates shall include for:motar,  fixing, bedding, grouting, and pointing materials; making good around pipes, sanitary fixtures, and similar; cleaning down and polishing.</t>
  </si>
  <si>
    <t>Tiles to be fixed with Tile Adhesive Cement.</t>
  </si>
  <si>
    <t>Rates shall include for mitre joints for projected edjes.</t>
  </si>
  <si>
    <t>Sreeding &amp; Water Proofing</t>
  </si>
  <si>
    <t>6.2.1</t>
  </si>
  <si>
    <t>Floor cutting works for electrical points</t>
  </si>
  <si>
    <t>m</t>
  </si>
  <si>
    <t>6.2.2</t>
  </si>
  <si>
    <t>Smooth Motor</t>
  </si>
  <si>
    <t>6.2.3</t>
  </si>
  <si>
    <t xml:space="preserve">Water Proofing </t>
  </si>
  <si>
    <t>Floor Tiling</t>
  </si>
  <si>
    <t>6.3.1</t>
  </si>
  <si>
    <t>VINYL FLOORING  Hard Backing (2.5.mm)</t>
  </si>
  <si>
    <t>6.3.2</t>
  </si>
  <si>
    <t>300X300NON-SLIP FLOOR TILING (PORCELAIN)</t>
  </si>
  <si>
    <t>6.3.3</t>
  </si>
  <si>
    <t>600X600 FLOOR TILING (HOMOGENEOUS )</t>
  </si>
  <si>
    <t>Wall Tiling</t>
  </si>
  <si>
    <t>6.4.1</t>
  </si>
  <si>
    <t>Toilet walls in new masonry area</t>
  </si>
  <si>
    <r>
      <t xml:space="preserve">TOTAL OF BILL NO. 06 (Floor &amp; Wall Finishing)                                         </t>
    </r>
    <r>
      <rPr>
        <b/>
        <i/>
        <sz val="12"/>
        <rFont val="Arial"/>
        <family val="2"/>
      </rPr>
      <t xml:space="preserve">  </t>
    </r>
    <r>
      <rPr>
        <b/>
        <i/>
        <sz val="10"/>
        <rFont val="Arial"/>
        <family val="2"/>
      </rPr>
      <t xml:space="preserve"> (CARRIED OVER TO THE GENERAL SUMMARY)</t>
    </r>
  </si>
  <si>
    <t>Bill No: 07</t>
  </si>
  <si>
    <t>Decoration</t>
  </si>
  <si>
    <t>Rates shall include for: the provision, erection and removal of scaffolding, preparation, rubbing down between coats and similar work, the protection and/or masking floors, fittings and similar work, removing and replacing door and window</t>
  </si>
  <si>
    <t>All painting work shall be carried in accordance with the Specifications</t>
  </si>
  <si>
    <t>Paint system shall be approved paint from client and consultant.</t>
  </si>
  <si>
    <t>Internal surfaces of wall shall be smooth putty finishing.</t>
  </si>
  <si>
    <t>Puttying and sanding process should allow add or omit depending on the conditions of the surface.</t>
  </si>
  <si>
    <t>Emulsion paint finish on cement plastered walls and concrete column, sides and soffits of beam and soffits of slab surfaces as specified. Exterior walls should be applied with weather proof paint. 1 coat of wall sealer, 2 coats of paint. Interior surfaces 1 coat of wall sealer, 2 coats of Putty and 2 coats of paint. Soffits of the Slab to be grinded before painting.Soffits of the slab with 1 coat of wall sealer, 2 coats of Wall putty, and 2 coats of Paint.Ceilings with 1 coat of wall sealer, 2 coats of Wall putty, and 2 coats of Paint.</t>
  </si>
  <si>
    <t>g</t>
  </si>
  <si>
    <t>The colour brand should be Nippon or an equilant brand.Colour of paint shall be decided by the architect or consultant</t>
  </si>
  <si>
    <t>Putty &amp; Painting</t>
  </si>
  <si>
    <t>7.2.1</t>
  </si>
  <si>
    <t>Painting on Exterior Surfaces of Wall</t>
  </si>
  <si>
    <t>7.2.2</t>
  </si>
  <si>
    <t>Putty &amp; Painting on interior surfaces of wall</t>
  </si>
  <si>
    <t>7.2.3</t>
  </si>
  <si>
    <t>Putty &amp; Painting on ceiling / sofits of slab</t>
  </si>
  <si>
    <t>Putty &amp; Painting on partition walls</t>
  </si>
  <si>
    <r>
      <t xml:space="preserve">TOTAL OF BILL NO. 07 (Decoration)                                         </t>
    </r>
    <r>
      <rPr>
        <b/>
        <i/>
        <sz val="12"/>
        <rFont val="Arial"/>
        <family val="2"/>
      </rPr>
      <t xml:space="preserve">  </t>
    </r>
    <r>
      <rPr>
        <b/>
        <i/>
        <sz val="10"/>
        <rFont val="Arial"/>
        <family val="2"/>
      </rPr>
      <t xml:space="preserve"> (CARRIED OVER TO THE GENERAL SUMMARY)</t>
    </r>
  </si>
  <si>
    <t>Bill No: 08</t>
  </si>
  <si>
    <t>Ceiling</t>
  </si>
  <si>
    <t>Internal ceiling areas are of 9mm thick Fiber Plaster Booard fixed on to standard internal hardwood framework and finished with Matte White Emulsion Paint after smooth putty finish.</t>
  </si>
  <si>
    <t xml:space="preserve">External ceiling areas are of 6mm thick Cement Booard fixed on to standard internal hardwood framework and finished with Matte White Emulsion Paint after smoothing joints and edjes. </t>
  </si>
  <si>
    <t>Box up for conceiling AC pipes to indoor unit height and hotwater pipes 50mm below beam bottom with standard internal hardwood framework and 9mm thick plasterboard, finished with respective emulsion paint on smooth putty surface as per the drawings</t>
  </si>
  <si>
    <t>Rates shall include for removing, replace, framing, fixing and all other works.</t>
  </si>
  <si>
    <t>Plaster Board Ceiling</t>
  </si>
  <si>
    <t>8.2.1</t>
  </si>
  <si>
    <t>9mm Mineral Fiber Plaster Board ceiling modifications</t>
  </si>
  <si>
    <t>PVC Ceiling</t>
  </si>
  <si>
    <t>8.3.1</t>
  </si>
  <si>
    <t>PVC Ceiling at Toilets</t>
  </si>
  <si>
    <r>
      <t xml:space="preserve">TOTAL OF BILL NO. 08 (Ceiling)                                                    </t>
    </r>
    <r>
      <rPr>
        <b/>
        <i/>
        <sz val="12"/>
        <rFont val="Arial"/>
        <family val="2"/>
      </rPr>
      <t xml:space="preserve">  </t>
    </r>
    <r>
      <rPr>
        <b/>
        <i/>
        <sz val="10"/>
        <rFont val="Arial"/>
        <family val="2"/>
      </rPr>
      <t xml:space="preserve"> (CARRIED OVER TO THE GENERAL SUMMARY)</t>
    </r>
  </si>
  <si>
    <t>Bill No: 09</t>
  </si>
  <si>
    <t>Partition works</t>
  </si>
  <si>
    <t>Rates shall include for: screws, nails and fixing or supporting clips, and all other works to re-install the  equipment and cabinet.</t>
  </si>
  <si>
    <t>Rates shall include for: installation of  Cabinets, as shown in the detail cabinet drawings.</t>
  </si>
  <si>
    <t>Rates shall include all pipe work, electrical wiring, insulation, re-install the  equipment and cabinet.</t>
  </si>
  <si>
    <t>Partition</t>
  </si>
  <si>
    <t>9.2.1</t>
  </si>
  <si>
    <t>STUD WALL/PARTITION WALL</t>
  </si>
  <si>
    <t>m2</t>
  </si>
  <si>
    <r>
      <t xml:space="preserve">TOTAL OF BILL NO. 09 (Partition &amp; Furniture works)                                         </t>
    </r>
    <r>
      <rPr>
        <b/>
        <i/>
        <sz val="12"/>
        <rFont val="Arial"/>
        <family val="2"/>
      </rPr>
      <t xml:space="preserve">  </t>
    </r>
    <r>
      <rPr>
        <b/>
        <i/>
        <sz val="10"/>
        <rFont val="Arial"/>
        <family val="2"/>
      </rPr>
      <t xml:space="preserve"> (CARRIED OVER TO THE GENERAL SUMMARY)</t>
    </r>
  </si>
  <si>
    <t>Bill No: 10</t>
  </si>
  <si>
    <t>Electrical &amp; Mechnical Works</t>
  </si>
  <si>
    <t xml:space="preserve"> Design, provide and install electrical network for the entire building complete in accordance the design and to standards set by the local governing bodies as per the given layout.</t>
  </si>
  <si>
    <t>Contractor shall get approval from the Engineer for electrical fittings before installation.</t>
  </si>
  <si>
    <t>All lighting and power circuits shall include 2 x 1.5mm² PVC/ PVC/ CU + 2.5mm² PVC/ CU (E) in conduits.</t>
  </si>
  <si>
    <t xml:space="preserve"> All 13A/ 15A circuit/ Socket outlet shall be wired in 2 x 7/ 0.67mm² PVC insulated sheathed Copper cables and earth cable taken through minimum size of 25mm PVC conduit.</t>
  </si>
  <si>
    <t>All A/C power circuits shall include 2 x 4mm² PVC/ PVC /CU + 4mm² PVC/ CU (E) in conduits.</t>
  </si>
  <si>
    <t>Contractor shall get the approval for position of fittings indicated in drawings from Engineer before commencing the work.</t>
  </si>
  <si>
    <t>Rates shall include for;</t>
  </si>
  <si>
    <t>(i) Screws, nails, bolts, nuts, standard cable fixing or supporting clips, brackets, straps, rivets, plugs and all incidental accessories.</t>
  </si>
  <si>
    <t>(ii) Rates for electrical isolators, conduits, fittings, equipment and similar items shall include for: all fixings to various building surfaces.</t>
  </si>
  <si>
    <t>(iii) Electrical isolators, conduits, fittings, equipment and similar items shall include for: all fixings to various building surfaces.</t>
  </si>
  <si>
    <t>h</t>
  </si>
  <si>
    <t>A light point is measured including conduit, wiring, earthing, switches etc. all as required and as specified.</t>
  </si>
  <si>
    <t>j</t>
  </si>
  <si>
    <t>The Contractor shall provide detailed and complete set of shop drawings for all the works in this section.</t>
  </si>
  <si>
    <t>k</t>
  </si>
  <si>
    <t>Each fitting shall include bulbs, internal wiring, hanging and fixing material and be complete without any additional item/material being required to make it so.</t>
  </si>
  <si>
    <t>l</t>
  </si>
  <si>
    <t>Each Light/ light fixture and its switch is measured as one  point; similarly each fan or each socket outlet is measured as one point</t>
  </si>
  <si>
    <t>The panel boards supplied and installed under this contract shall be complete with all the requires accessories such as neutral bars, earth bars, fixing material……etc.</t>
  </si>
  <si>
    <t>Balcony and parapet railing made as shown in the drawing</t>
  </si>
  <si>
    <t>ELECTRICAL BOARDS</t>
  </si>
  <si>
    <t>Complete installation, including for all connections, earthing, painting, testing and similar of:</t>
  </si>
  <si>
    <t>Main cable, cut-off fuse and other accessories to the ground floor to electrical engineers specification</t>
  </si>
  <si>
    <t>Electrical boards complete including wiring, enclosures, conduits, ducts, contactors, breakers, earthing etc. to Engineer's approval</t>
  </si>
  <si>
    <t>Distribution Board</t>
  </si>
  <si>
    <r>
      <t>Supply Laying &amp; termination of 4c x 16mm</t>
    </r>
    <r>
      <rPr>
        <sz val="10"/>
        <rFont val="BankGothic Lt BT"/>
        <family val="2"/>
      </rPr>
      <t>²</t>
    </r>
  </si>
  <si>
    <t>LIGHTING &amp; FANS</t>
  </si>
  <si>
    <t>48W - 600x600(600∅) LED PANEL</t>
  </si>
  <si>
    <t>20W - 220x220(220∅) LED PANEL</t>
  </si>
  <si>
    <t>12W - 180x180(220∅) LED PANEL</t>
  </si>
  <si>
    <t xml:space="preserve">MIRROR LIGHT (1x18W) </t>
  </si>
  <si>
    <t>Fan</t>
  </si>
  <si>
    <t>SWITCHES</t>
  </si>
  <si>
    <t>1 GANG SWITCH</t>
  </si>
  <si>
    <t>2 GANG SWITCH</t>
  </si>
  <si>
    <t>4 GANG SWITCH</t>
  </si>
  <si>
    <t>1 GANG 2 WAY SWITCH</t>
  </si>
  <si>
    <t>POWER POINTS</t>
  </si>
  <si>
    <t>1 GANG13A SOCKET OUTLET  AT 300mm</t>
  </si>
  <si>
    <t xml:space="preserve">2 GANG13A SOCKET OUTLET  AT 300mm </t>
  </si>
  <si>
    <t xml:space="preserve">2x2 GANG 13A SOCKET OUTLET </t>
  </si>
  <si>
    <t>1 GANG13A SOCKET OUTLET  AT 900mm</t>
  </si>
  <si>
    <t xml:space="preserve">2 GANG13A SOCKET OUTLET  AT 900mm  </t>
  </si>
  <si>
    <t xml:space="preserve">1 GANG13A SOCKET OUTLET  AT 1200mm  </t>
  </si>
  <si>
    <t>2 GANG13A SOCKET OUTLET  AT 1200mm</t>
  </si>
  <si>
    <t xml:space="preserve">2X2 GANG13A SOCKET OUTLET  AT 1200mm </t>
  </si>
  <si>
    <t>1 GANG15A SOCKET OUTLET  AT CEILING LEVEL</t>
  </si>
  <si>
    <t>1 GANG15A SOCKET OUTLET  CEILING CONCEALED</t>
  </si>
  <si>
    <t>SHAVER SOCKET OUTLET</t>
  </si>
  <si>
    <t xml:space="preserve">THREE PHASE ISOLATOR WEATHER PROOF </t>
  </si>
  <si>
    <t>ELECTRICAL WIRING</t>
  </si>
  <si>
    <t>Electrical wiring with copper conductor cable in conduits in walls and concrete  as per government regulations.</t>
  </si>
  <si>
    <r>
      <t>Wiring to Lights and Fans with 1.5mm</t>
    </r>
    <r>
      <rPr>
        <sz val="10"/>
        <rFont val="Arial"/>
        <family val="2"/>
      </rPr>
      <t>²</t>
    </r>
    <r>
      <rPr>
        <sz val="10"/>
        <rFont val="Times New Roman"/>
        <family val="1"/>
      </rPr>
      <t xml:space="preserve"> cables.</t>
    </r>
  </si>
  <si>
    <r>
      <t>Wiring to Power Outlets with 2.5mm</t>
    </r>
    <r>
      <rPr>
        <sz val="10"/>
        <rFont val="Arial"/>
        <family val="2"/>
      </rPr>
      <t>²</t>
    </r>
    <r>
      <rPr>
        <sz val="10"/>
        <rFont val="Times New Roman"/>
        <family val="1"/>
      </rPr>
      <t xml:space="preserve"> cables.</t>
    </r>
  </si>
  <si>
    <t>Networking / CCTV SECURITY  SYSTEMS</t>
  </si>
  <si>
    <t>Provide &amp; install Network and Telephone fittings, wiring   equipment inclusive of all necessary connection as per local regulations as described</t>
  </si>
  <si>
    <t>All network ,TV and Telephone socket outlets shall be 'Legrand' brand or equivalent, and PABX  Gigabit switch shall be Cisco or equivalent</t>
  </si>
  <si>
    <t xml:space="preserve">Supply and installation of access control and CCTV  security system as per specifications </t>
  </si>
  <si>
    <t>Telephone Point @ 300mm from FFL  including cable</t>
  </si>
  <si>
    <t>Data socket Point @ 300mm from FFL  including cable</t>
  </si>
  <si>
    <t>Security camara-180 degree</t>
  </si>
  <si>
    <t>Security camara-360 degree</t>
  </si>
  <si>
    <t>NVR</t>
  </si>
  <si>
    <t>Hard Drive</t>
  </si>
  <si>
    <t>Door bell Chime</t>
  </si>
  <si>
    <t>Door bell Push</t>
  </si>
  <si>
    <t>Card Reader / Keypad</t>
  </si>
  <si>
    <t>Door Switch</t>
  </si>
  <si>
    <t>Electric Strike</t>
  </si>
  <si>
    <t xml:space="preserve">Magnetic Lock </t>
  </si>
  <si>
    <t xml:space="preserve">Nurse Call Point </t>
  </si>
  <si>
    <t>PABX SYSTEM</t>
  </si>
  <si>
    <t xml:space="preserve">Air Conditioning </t>
  </si>
  <si>
    <t>(a) All AC units shall be "HItachi" or equivalent brand approved by the consultant.</t>
  </si>
  <si>
    <t>(b) Rate shall Include all the accessories required including fixing of cable trays piping works and any other required works to complete the AC system</t>
  </si>
  <si>
    <t>Air- conditiong indoor unit-ceilin mount</t>
  </si>
  <si>
    <t xml:space="preserve">AC conditiong indoor unit-wall mount </t>
  </si>
  <si>
    <t>AC outdoor unit</t>
  </si>
  <si>
    <r>
      <t xml:space="preserve">TOTAL OF BILL NO. 10 (Electrical &amp; Mechnical Works)                                         </t>
    </r>
    <r>
      <rPr>
        <b/>
        <i/>
        <sz val="12"/>
        <rFont val="Arial"/>
        <family val="2"/>
      </rPr>
      <t xml:space="preserve">  </t>
    </r>
    <r>
      <rPr>
        <b/>
        <i/>
        <sz val="10"/>
        <rFont val="Arial"/>
        <family val="2"/>
      </rPr>
      <t xml:space="preserve"> (CARRIED OVER TO THE GENERAL SUMMARY)</t>
    </r>
  </si>
  <si>
    <t>Bill No: 11</t>
  </si>
  <si>
    <t>Hydraulics &amp; Drainage</t>
  </si>
  <si>
    <t>Rates shall include for sockets, running joints, connectors, elbows, junctions, valves, reducers, expansion joine ts, backn and similar, incidental fittings, clips saddles, brackets, straps, hangers, screws, nails and fixing complete, including cuttin.</t>
  </si>
  <si>
    <t>All fresh water pipe works and fittings shall be high pressure PVC ( 13.5bars ) and Drain water pipes shall be medium pressure PVC ( 8.5bars ).</t>
  </si>
  <si>
    <t>All Hot-water pipe works and fittings shall be PPR (13.5bars)</t>
  </si>
  <si>
    <t>All the shut off valves to be provided in the drawings and instructions.</t>
  </si>
  <si>
    <t>Rates shall include for excavation, maintaining faces of drain pipe trenches and pits, backfilling, disposal of surplus soil, bends, junctions, reducers, expansion joints and all joints and other incidental materials.</t>
  </si>
  <si>
    <t>The contractor shall submit detailed shop drawings, catalogues, etc. for the approval of the Engineer.</t>
  </si>
  <si>
    <t xml:space="preserve">EXTERNAL PLUMBING  </t>
  </si>
  <si>
    <t>11.2.1</t>
  </si>
  <si>
    <t>External &amp; Internal  Pluming Supply</t>
  </si>
  <si>
    <t>Installing fresh water pipes from MWSC meters to the respective locations through respective ducts as given in the detail drawings</t>
  </si>
  <si>
    <t xml:space="preserve">Installing  water pipes </t>
  </si>
  <si>
    <t>External Pluming Drain</t>
  </si>
  <si>
    <t>Installing 50mmØ Drain water main pipes from respective locations to the respective inspection chambers through respective ducts as given in the detail drawings</t>
  </si>
  <si>
    <t>Installing 100mmØ Drain water main pipes from respective locations to the respective inspection chambers through respective ducts as given in the detail drawings</t>
  </si>
  <si>
    <t>Installing 75mmØ rain water down pipe</t>
  </si>
  <si>
    <t>Installing 75mmØ vent pipe</t>
  </si>
  <si>
    <t>Sanitary fixtures</t>
  </si>
  <si>
    <t>(a) Sanitary fixtures complete including brackets, flush pipes, connecting pipes, terminating faucets, over flows, plugs, valves and washers as specified.</t>
  </si>
  <si>
    <t>Water Closet</t>
  </si>
  <si>
    <t xml:space="preserve">Wash basin </t>
  </si>
  <si>
    <t>Water heater</t>
  </si>
  <si>
    <t>Ball valve</t>
  </si>
  <si>
    <t>Gate valve</t>
  </si>
  <si>
    <t>Muslim shower</t>
  </si>
  <si>
    <t>Hand Shower</t>
  </si>
  <si>
    <t xml:space="preserve">Wash bain tap </t>
  </si>
  <si>
    <t>Head Shower</t>
  </si>
  <si>
    <r>
      <t xml:space="preserve">TOTAL OF BILL NO. 11 (Hydraulics &amp; Drainage)                                         </t>
    </r>
    <r>
      <rPr>
        <b/>
        <i/>
        <sz val="12"/>
        <rFont val="Arial"/>
        <family val="2"/>
      </rPr>
      <t xml:space="preserve">  </t>
    </r>
    <r>
      <rPr>
        <b/>
        <i/>
        <sz val="10"/>
        <rFont val="Arial"/>
        <family val="2"/>
      </rPr>
      <t xml:space="preserve"> (CARRIED OVER TO THE GENERAL SUMMARY)</t>
    </r>
  </si>
  <si>
    <t>Bill No: 12</t>
  </si>
  <si>
    <t>ADDITIONS</t>
  </si>
  <si>
    <t>Bill No 01</t>
  </si>
  <si>
    <t>Bill No 02</t>
  </si>
  <si>
    <t>Bill No 03</t>
  </si>
  <si>
    <t>Bill No 04</t>
  </si>
  <si>
    <t>Bill No 05</t>
  </si>
  <si>
    <t>Bill No 06</t>
  </si>
  <si>
    <t>Bill No 07</t>
  </si>
  <si>
    <t>Bill No 08</t>
  </si>
  <si>
    <t>Bill No 09</t>
  </si>
  <si>
    <t>Bill No 10</t>
  </si>
  <si>
    <t>Bill No 11</t>
  </si>
  <si>
    <r>
      <t xml:space="preserve">TOTAL OF BILL NO. 12 (ADDITIONS)                                           </t>
    </r>
    <r>
      <rPr>
        <b/>
        <i/>
        <sz val="12"/>
        <rFont val="Arial"/>
        <family val="2"/>
      </rPr>
      <t xml:space="preserve">  </t>
    </r>
    <r>
      <rPr>
        <b/>
        <i/>
        <sz val="10"/>
        <rFont val="Arial"/>
        <family val="2"/>
      </rPr>
      <t xml:space="preserve"> (CARRIED OVER TO THE GENERAL SUMMARY)</t>
    </r>
  </si>
  <si>
    <t>Bill No: 13</t>
  </si>
  <si>
    <t>OMISSIONS</t>
  </si>
  <si>
    <r>
      <t xml:space="preserve">TOTAL OF BILL NO. 13 (OMISSIONS)                                                       </t>
    </r>
    <r>
      <rPr>
        <b/>
        <i/>
        <sz val="12"/>
        <rFont val="Arial"/>
        <family val="2"/>
      </rPr>
      <t xml:space="preserve">  </t>
    </r>
    <r>
      <rPr>
        <b/>
        <i/>
        <sz val="10"/>
        <rFont val="Arial"/>
        <family val="2"/>
      </rPr>
      <t xml:space="preserve"> (CARRIED OVER TO THE GENERAL SUMMARY)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</si>
</sst>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dd\-mmm\-yyyy"/>
    <numFmt numFmtId="166" formatCode="_(* #,##0.0_);_(* \(#,##0.0\);_(* &quot;-&quot;?_);_(@_)"/>
    <numFmt numFmtId="167" formatCode="0.0"/>
  </numFmts>
  <fonts count="33">
    <font>
      <sz val="10"/>
      <name val="Arial"/>
    </font>
    <font>
      <sz val="10"/>
      <name val="Arial"/>
      <family val="2"/>
    </font>
    <font>
      <sz val="8"/>
      <name val="Arial"/>
      <family val="2"/>
    </font>
    <font>
      <b/>
      <u/>
      <sz val="14"/>
      <name val="Times New Roman"/>
      <family val="1"/>
    </font>
    <font>
      <sz val="10"/>
      <name val="Times New Roman"/>
      <family val="1"/>
    </font>
    <font>
      <b/>
      <sz val="11"/>
      <name val="Times New Roman"/>
      <family val="1"/>
    </font>
    <font>
      <u/>
      <sz val="10"/>
      <name val="Times New Roman"/>
      <family val="1"/>
    </font>
    <font>
      <b/>
      <sz val="12"/>
      <name val="Times New Roman"/>
      <family val="1"/>
    </font>
    <font>
      <sz val="11"/>
      <name val="Times New Roman"/>
      <family val="1"/>
    </font>
    <font>
      <b/>
      <sz val="10"/>
      <name val="Arial"/>
      <family val="2"/>
    </font>
    <font>
      <b/>
      <sz val="8"/>
      <name val="Arial"/>
      <family val="2"/>
    </font>
    <font>
      <sz val="10"/>
      <name val="Arial"/>
      <family val="2"/>
    </font>
    <font>
      <b/>
      <sz val="12"/>
      <name val="Arial"/>
      <family val="2"/>
    </font>
    <font>
      <b/>
      <u/>
      <sz val="12"/>
      <name val="Arial"/>
      <family val="2"/>
    </font>
    <font>
      <b/>
      <sz val="11"/>
      <name val="Arial"/>
      <family val="2"/>
    </font>
    <font>
      <b/>
      <i/>
      <sz val="10"/>
      <name val="Arial"/>
      <family val="2"/>
    </font>
    <font>
      <b/>
      <u/>
      <sz val="10"/>
      <name val="Arial"/>
      <family val="2"/>
    </font>
    <font>
      <b/>
      <i/>
      <sz val="12"/>
      <name val="Arial"/>
      <family val="2"/>
    </font>
    <font>
      <b/>
      <sz val="9"/>
      <name val="Arial"/>
      <family val="2"/>
    </font>
    <font>
      <b/>
      <i/>
      <sz val="9"/>
      <name val="Arial"/>
      <family val="2"/>
    </font>
    <font>
      <b/>
      <i/>
      <sz val="8"/>
      <name val="Arial"/>
      <family val="2"/>
    </font>
    <font>
      <b/>
      <sz val="13"/>
      <name val="Times New Roman"/>
      <family val="1"/>
    </font>
    <font>
      <vertAlign val="superscript"/>
      <sz val="8"/>
      <name val="Arial"/>
      <family val="2"/>
    </font>
    <font>
      <sz val="8"/>
      <name val="Times New Roman"/>
      <family val="1"/>
    </font>
    <font>
      <b/>
      <sz val="9"/>
      <name val="Times New Roman"/>
      <family val="1"/>
    </font>
    <font>
      <sz val="9"/>
      <name val="Times New Roman"/>
      <family val="1"/>
    </font>
    <font>
      <b/>
      <u/>
      <sz val="16"/>
      <name val="Times New Roman"/>
      <family val="1"/>
    </font>
    <font>
      <sz val="10"/>
      <name val="Arial"/>
      <family val="2"/>
    </font>
    <font>
      <i/>
      <sz val="10"/>
      <name val="Arial"/>
      <family val="2"/>
    </font>
    <font>
      <b/>
      <sz val="10.5"/>
      <name val="Arial"/>
      <family val="2"/>
    </font>
    <font>
      <b/>
      <vertAlign val="superscript"/>
      <sz val="8"/>
      <name val="Arial"/>
      <family val="2"/>
    </font>
    <font>
      <sz val="11"/>
      <color theme="1"/>
      <name val="Calibri"/>
      <family val="2"/>
      <charset val="1"/>
      <scheme val="minor"/>
    </font>
    <font>
      <sz val="10"/>
      <name val="BankGothic Lt BT"/>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3">
    <border>
      <left/>
      <right/>
      <top/>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diagonal/>
    </border>
  </borders>
  <cellStyleXfs count="7">
    <xf numFmtId="0" fontId="0" fillId="0" borderId="0"/>
    <xf numFmtId="43" fontId="1"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0" fontId="11" fillId="0" borderId="0"/>
    <xf numFmtId="0" fontId="1" fillId="0" borderId="0"/>
    <xf numFmtId="0" fontId="31" fillId="0" borderId="0"/>
  </cellStyleXfs>
  <cellXfs count="110">
    <xf numFmtId="0" fontId="0" fillId="0" borderId="0" xfId="0"/>
    <xf numFmtId="0" fontId="4" fillId="0" borderId="0" xfId="0" applyFont="1"/>
    <xf numFmtId="43" fontId="4" fillId="0" borderId="0" xfId="1" applyFont="1"/>
    <xf numFmtId="43" fontId="4" fillId="0" borderId="0" xfId="0" applyNumberFormat="1" applyFont="1"/>
    <xf numFmtId="43" fontId="4" fillId="0" borderId="1" xfId="1" applyFont="1" applyBorder="1"/>
    <xf numFmtId="0" fontId="8"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43" fontId="4" fillId="0" borderId="7" xfId="1" applyFont="1" applyBorder="1"/>
    <xf numFmtId="43" fontId="7" fillId="0" borderId="8" xfId="1" applyFont="1" applyBorder="1" applyAlignment="1">
      <alignment vertical="center"/>
    </xf>
    <xf numFmtId="0" fontId="5" fillId="0" borderId="9" xfId="0" applyFont="1" applyBorder="1"/>
    <xf numFmtId="0" fontId="5" fillId="0" borderId="10" xfId="0" applyFont="1" applyBorder="1"/>
    <xf numFmtId="0" fontId="5" fillId="2" borderId="11" xfId="0" applyFont="1" applyFill="1" applyBorder="1" applyAlignment="1">
      <alignment horizontal="center" vertical="center"/>
    </xf>
    <xf numFmtId="43" fontId="5" fillId="2" borderId="12" xfId="1" applyFont="1" applyFill="1" applyBorder="1" applyAlignment="1">
      <alignment horizontal="center" vertical="center"/>
    </xf>
    <xf numFmtId="165" fontId="4" fillId="0" borderId="1" xfId="1" applyNumberFormat="1" applyFont="1" applyBorder="1" applyAlignment="1">
      <alignment horizontal="center"/>
    </xf>
    <xf numFmtId="0" fontId="14" fillId="2" borderId="13" xfId="0" applyFont="1" applyFill="1" applyBorder="1" applyAlignment="1">
      <alignment horizontal="center" vertical="center"/>
    </xf>
    <xf numFmtId="43" fontId="14" fillId="2" borderId="13" xfId="1" applyFont="1" applyFill="1" applyBorder="1" applyAlignment="1">
      <alignment horizontal="center" vertical="center"/>
    </xf>
    <xf numFmtId="0" fontId="15" fillId="0" borderId="14" xfId="0" applyFont="1" applyBorder="1" applyAlignment="1">
      <alignment horizontal="center" vertical="center"/>
    </xf>
    <xf numFmtId="43" fontId="9" fillId="0" borderId="18" xfId="1" applyFont="1" applyBorder="1" applyAlignment="1">
      <alignment vertical="center"/>
    </xf>
    <xf numFmtId="43" fontId="9" fillId="0" borderId="19" xfId="1" applyFont="1" applyBorder="1" applyAlignment="1">
      <alignment vertical="center"/>
    </xf>
    <xf numFmtId="43" fontId="12" fillId="0" borderId="20" xfId="1" applyFont="1" applyBorder="1" applyAlignment="1">
      <alignment vertical="center"/>
    </xf>
    <xf numFmtId="0" fontId="13" fillId="0" borderId="0" xfId="0" applyFont="1"/>
    <xf numFmtId="0" fontId="13" fillId="0" borderId="0" xfId="0" applyFont="1" applyAlignment="1">
      <alignment horizontal="center" vertical="center"/>
    </xf>
    <xf numFmtId="0" fontId="16" fillId="0" borderId="0" xfId="0" applyFont="1"/>
    <xf numFmtId="0" fontId="18" fillId="2" borderId="22" xfId="0" applyFont="1" applyFill="1" applyBorder="1" applyAlignment="1">
      <alignment horizontal="center" vertical="center"/>
    </xf>
    <xf numFmtId="0" fontId="19" fillId="0" borderId="14" xfId="0" applyFont="1" applyBorder="1" applyAlignment="1">
      <alignment horizontal="center" vertical="center"/>
    </xf>
    <xf numFmtId="0" fontId="20" fillId="0" borderId="14" xfId="0" applyFont="1" applyBorder="1" applyAlignment="1">
      <alignment horizontal="center" vertical="center" wrapText="1"/>
    </xf>
    <xf numFmtId="0" fontId="20" fillId="0" borderId="14" xfId="0" applyFont="1" applyBorder="1" applyAlignment="1">
      <alignment horizontal="center" vertical="center"/>
    </xf>
    <xf numFmtId="0" fontId="4" fillId="0" borderId="23" xfId="0" applyFont="1" applyBorder="1"/>
    <xf numFmtId="43" fontId="4" fillId="0" borderId="0" xfId="1" applyFont="1" applyBorder="1"/>
    <xf numFmtId="0" fontId="6" fillId="0" borderId="4" xfId="0" applyFont="1" applyBorder="1"/>
    <xf numFmtId="43" fontId="4" fillId="0" borderId="4" xfId="0" applyNumberFormat="1" applyFont="1" applyBorder="1"/>
    <xf numFmtId="43" fontId="4" fillId="0" borderId="5" xfId="1" applyFont="1" applyBorder="1"/>
    <xf numFmtId="43" fontId="21" fillId="0" borderId="8" xfId="1" applyFont="1" applyBorder="1" applyAlignment="1">
      <alignment vertical="center"/>
    </xf>
    <xf numFmtId="0" fontId="13" fillId="0" borderId="0" xfId="0" applyFont="1" applyAlignment="1">
      <alignment horizontal="left"/>
    </xf>
    <xf numFmtId="0" fontId="22" fillId="0" borderId="15" xfId="1" applyNumberFormat="1" applyFont="1" applyBorder="1" applyAlignment="1">
      <alignment horizontal="center"/>
    </xf>
    <xf numFmtId="0" fontId="23" fillId="0" borderId="24" xfId="0" applyFont="1" applyBorder="1"/>
    <xf numFmtId="0" fontId="24" fillId="2" borderId="12" xfId="0" applyFont="1" applyFill="1" applyBorder="1" applyAlignment="1">
      <alignment horizontal="center" vertical="center" wrapText="1"/>
    </xf>
    <xf numFmtId="0" fontId="25" fillId="0" borderId="1" xfId="0" applyFont="1" applyBorder="1" applyAlignment="1">
      <alignment horizontal="center"/>
    </xf>
    <xf numFmtId="0" fontId="25" fillId="0" borderId="1" xfId="0" applyFont="1" applyBorder="1"/>
    <xf numFmtId="0" fontId="25" fillId="0" borderId="7" xfId="0" applyFont="1" applyBorder="1"/>
    <xf numFmtId="0" fontId="25" fillId="0" borderId="25" xfId="0" applyFont="1" applyBorder="1"/>
    <xf numFmtId="0" fontId="0" fillId="0" borderId="12" xfId="0" applyBorder="1"/>
    <xf numFmtId="0" fontId="0" fillId="0" borderId="26" xfId="0" applyBorder="1"/>
    <xf numFmtId="0" fontId="26" fillId="0" borderId="27" xfId="0" applyFont="1" applyBorder="1" applyAlignment="1">
      <alignment horizontal="center" vertical="center"/>
    </xf>
    <xf numFmtId="0" fontId="1" fillId="0" borderId="0" xfId="0" applyFont="1"/>
    <xf numFmtId="0" fontId="1" fillId="0" borderId="15" xfId="4" applyFont="1" applyBorder="1" applyAlignment="1">
      <alignment vertical="justify" wrapText="1"/>
    </xf>
    <xf numFmtId="43" fontId="2" fillId="0" borderId="15" xfId="1" applyFont="1" applyBorder="1" applyAlignment="1">
      <alignment horizontal="center"/>
    </xf>
    <xf numFmtId="0" fontId="1" fillId="0" borderId="0" xfId="0" applyFont="1" applyAlignment="1">
      <alignment wrapText="1"/>
    </xf>
    <xf numFmtId="0" fontId="13" fillId="0" borderId="0" xfId="0" applyFont="1" applyAlignment="1">
      <alignment horizontal="left" vertical="center"/>
    </xf>
    <xf numFmtId="0" fontId="28" fillId="0" borderId="0" xfId="0" applyFont="1" applyAlignment="1">
      <alignment wrapText="1"/>
    </xf>
    <xf numFmtId="43" fontId="29" fillId="2" borderId="13" xfId="1" applyFont="1" applyFill="1" applyBorder="1" applyAlignment="1">
      <alignment horizontal="center" vertical="center" wrapText="1"/>
    </xf>
    <xf numFmtId="0" fontId="1" fillId="0" borderId="15" xfId="1" applyNumberFormat="1" applyFont="1" applyBorder="1" applyAlignment="1">
      <alignment horizontal="center"/>
    </xf>
    <xf numFmtId="43" fontId="2" fillId="0" borderId="16" xfId="1" applyFont="1" applyBorder="1" applyAlignment="1">
      <alignment horizontal="center"/>
    </xf>
    <xf numFmtId="43" fontId="1" fillId="0" borderId="16" xfId="1" applyFont="1" applyBorder="1"/>
    <xf numFmtId="43" fontId="1" fillId="0" borderId="0" xfId="1" applyFont="1" applyBorder="1"/>
    <xf numFmtId="43" fontId="1" fillId="0" borderId="17" xfId="1" applyFont="1" applyBorder="1"/>
    <xf numFmtId="166" fontId="2" fillId="0" borderId="15" xfId="1" applyNumberFormat="1" applyFont="1" applyBorder="1" applyAlignment="1">
      <alignment horizontal="center"/>
    </xf>
    <xf numFmtId="43" fontId="1" fillId="0" borderId="15" xfId="1" applyFont="1" applyBorder="1"/>
    <xf numFmtId="43" fontId="2" fillId="0" borderId="15" xfId="1" applyFont="1" applyBorder="1" applyAlignment="1">
      <alignment horizontal="center" wrapText="1"/>
    </xf>
    <xf numFmtId="43" fontId="2" fillId="0" borderId="0" xfId="1" applyFont="1" applyAlignment="1">
      <alignment horizontal="center"/>
    </xf>
    <xf numFmtId="43" fontId="1" fillId="0" borderId="0" xfId="1" applyFont="1"/>
    <xf numFmtId="164" fontId="1" fillId="0" borderId="0" xfId="0" applyNumberFormat="1" applyFont="1"/>
    <xf numFmtId="17" fontId="26" fillId="0" borderId="27" xfId="0" applyNumberFormat="1" applyFont="1" applyBorder="1" applyAlignment="1">
      <alignment horizontal="center" vertical="center"/>
    </xf>
    <xf numFmtId="0" fontId="9" fillId="0" borderId="0" xfId="0" applyFont="1"/>
    <xf numFmtId="0" fontId="30" fillId="0" borderId="15" xfId="1" applyNumberFormat="1" applyFont="1" applyBorder="1" applyAlignment="1">
      <alignment horizontal="center"/>
    </xf>
    <xf numFmtId="0" fontId="9" fillId="0" borderId="15" xfId="1" applyNumberFormat="1" applyFont="1" applyBorder="1" applyAlignment="1">
      <alignment horizontal="center"/>
    </xf>
    <xf numFmtId="43" fontId="9" fillId="0" borderId="15" xfId="1" applyFont="1" applyBorder="1"/>
    <xf numFmtId="43" fontId="9" fillId="0" borderId="0" xfId="1" applyFont="1" applyBorder="1"/>
    <xf numFmtId="43" fontId="9" fillId="0" borderId="17" xfId="1" applyFont="1" applyBorder="1"/>
    <xf numFmtId="43" fontId="10" fillId="0" borderId="15" xfId="1" applyFont="1" applyBorder="1" applyAlignment="1">
      <alignment horizontal="center"/>
    </xf>
    <xf numFmtId="2" fontId="1" fillId="0" borderId="15" xfId="1" applyNumberFormat="1" applyFont="1" applyBorder="1" applyAlignment="1">
      <alignment horizontal="center"/>
    </xf>
    <xf numFmtId="167" fontId="1" fillId="0" borderId="15" xfId="1" applyNumberFormat="1" applyFont="1" applyBorder="1" applyAlignment="1">
      <alignment horizontal="center"/>
    </xf>
    <xf numFmtId="2" fontId="1" fillId="0" borderId="15" xfId="1" applyNumberFormat="1" applyFont="1" applyBorder="1" applyAlignment="1">
      <alignment horizontal="center" wrapText="1"/>
    </xf>
    <xf numFmtId="43" fontId="1" fillId="0" borderId="0" xfId="1" applyFont="1" applyBorder="1" applyAlignment="1">
      <alignment wrapText="1"/>
    </xf>
    <xf numFmtId="43" fontId="1" fillId="0" borderId="17" xfId="1" applyFont="1" applyBorder="1" applyAlignment="1">
      <alignment wrapText="1"/>
    </xf>
    <xf numFmtId="0" fontId="2" fillId="0" borderId="15" xfId="1" applyNumberFormat="1" applyFont="1" applyBorder="1" applyAlignment="1">
      <alignment horizontal="center"/>
    </xf>
    <xf numFmtId="0" fontId="19" fillId="0" borderId="14" xfId="0" applyFont="1" applyBorder="1" applyAlignment="1">
      <alignment horizontal="center" vertical="center" wrapText="1"/>
    </xf>
    <xf numFmtId="0" fontId="1" fillId="0" borderId="15" xfId="1" applyNumberFormat="1" applyFont="1" applyBorder="1" applyAlignment="1">
      <alignment horizontal="center" wrapText="1"/>
    </xf>
    <xf numFmtId="0" fontId="9" fillId="0" borderId="0" xfId="0" applyFont="1" applyAlignment="1">
      <alignment wrapText="1"/>
    </xf>
    <xf numFmtId="43" fontId="10" fillId="0" borderId="15" xfId="1" applyFont="1" applyBorder="1" applyAlignment="1">
      <alignment horizontal="center" wrapText="1"/>
    </xf>
    <xf numFmtId="0" fontId="9" fillId="0" borderId="15" xfId="1" applyNumberFormat="1" applyFont="1" applyBorder="1" applyAlignment="1">
      <alignment horizontal="center" wrapText="1"/>
    </xf>
    <xf numFmtId="43" fontId="9" fillId="0" borderId="0" xfId="1" applyFont="1" applyBorder="1" applyAlignment="1">
      <alignment wrapText="1"/>
    </xf>
    <xf numFmtId="43" fontId="9" fillId="0" borderId="17" xfId="1" applyFont="1" applyBorder="1" applyAlignment="1">
      <alignment wrapText="1"/>
    </xf>
    <xf numFmtId="167" fontId="1" fillId="0" borderId="15" xfId="1" applyNumberFormat="1" applyFont="1" applyBorder="1" applyAlignment="1">
      <alignment horizontal="center" wrapText="1"/>
    </xf>
    <xf numFmtId="167" fontId="1" fillId="0" borderId="0" xfId="0" applyNumberFormat="1" applyFont="1"/>
    <xf numFmtId="2" fontId="1" fillId="0" borderId="0" xfId="0" applyNumberFormat="1" applyFont="1"/>
    <xf numFmtId="43" fontId="1" fillId="0" borderId="0" xfId="0" applyNumberFormat="1" applyFont="1"/>
    <xf numFmtId="43" fontId="1" fillId="0" borderId="0" xfId="0" applyNumberFormat="1" applyFont="1" applyAlignment="1">
      <alignment wrapText="1"/>
    </xf>
    <xf numFmtId="43" fontId="9" fillId="0" borderId="0" xfId="0" applyNumberFormat="1" applyFont="1"/>
    <xf numFmtId="43" fontId="1" fillId="0" borderId="0" xfId="1" applyFont="1" applyFill="1" applyBorder="1"/>
    <xf numFmtId="43" fontId="1" fillId="0" borderId="32" xfId="1" applyFont="1" applyFill="1" applyBorder="1"/>
    <xf numFmtId="0" fontId="1" fillId="3" borderId="0" xfId="0" applyFont="1" applyFill="1" applyAlignment="1">
      <alignment wrapText="1"/>
    </xf>
    <xf numFmtId="0" fontId="3" fillId="0" borderId="3" xfId="0" applyFont="1" applyBorder="1" applyAlignment="1">
      <alignment horizontal="center"/>
    </xf>
    <xf numFmtId="0" fontId="3" fillId="0" borderId="0" xfId="0" applyFont="1" applyAlignment="1">
      <alignment horizontal="center"/>
    </xf>
    <xf numFmtId="0" fontId="3" fillId="0" borderId="31" xfId="0" applyFont="1" applyBorder="1" applyAlignment="1">
      <alignment horizontal="center"/>
    </xf>
    <xf numFmtId="0" fontId="3" fillId="0" borderId="11" xfId="0" applyFont="1" applyBorder="1" applyAlignment="1">
      <alignment horizontal="center"/>
    </xf>
    <xf numFmtId="0" fontId="12" fillId="0" borderId="28" xfId="0" applyFont="1" applyBorder="1" applyAlignment="1">
      <alignment horizontal="center" wrapText="1"/>
    </xf>
    <xf numFmtId="0" fontId="12" fillId="0" borderId="18" xfId="0" applyFont="1" applyBorder="1" applyAlignment="1">
      <alignment horizontal="center" wrapText="1"/>
    </xf>
    <xf numFmtId="0" fontId="13" fillId="0" borderId="2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9" fillId="0" borderId="29" xfId="0" applyFont="1" applyBorder="1" applyAlignment="1">
      <alignment horizontal="left"/>
    </xf>
    <xf numFmtId="0" fontId="9" fillId="0" borderId="21" xfId="0" applyFont="1" applyBorder="1" applyAlignment="1">
      <alignment horizontal="left"/>
    </xf>
    <xf numFmtId="0" fontId="9" fillId="0" borderId="30" xfId="0" applyFont="1" applyBorder="1" applyAlignment="1">
      <alignment horizontal="left"/>
    </xf>
    <xf numFmtId="0" fontId="13" fillId="0" borderId="29" xfId="0" applyFont="1" applyBorder="1" applyAlignment="1">
      <alignment horizontal="center"/>
    </xf>
    <xf numFmtId="0" fontId="13" fillId="0" borderId="21" xfId="0" applyFont="1" applyBorder="1" applyAlignment="1">
      <alignment horizontal="center"/>
    </xf>
    <xf numFmtId="0" fontId="13" fillId="0" borderId="30" xfId="0" applyFont="1" applyBorder="1" applyAlignment="1">
      <alignment horizontal="center"/>
    </xf>
  </cellXfs>
  <cellStyles count="7">
    <cellStyle name="Comma" xfId="1" builtinId="3"/>
    <cellStyle name="Comma 2" xfId="2" xr:uid="{00000000-0005-0000-0000-000001000000}"/>
    <cellStyle name="Comma 3" xfId="3" xr:uid="{00000000-0005-0000-0000-000002000000}"/>
    <cellStyle name="Normal" xfId="0" builtinId="0"/>
    <cellStyle name="Normal 2" xfId="4" xr:uid="{00000000-0005-0000-0000-000004000000}"/>
    <cellStyle name="Normal 3" xfId="6" xr:uid="{00000000-0005-0000-0000-000005000000}"/>
    <cellStyle name="Normal 5"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6"/>
  <sheetViews>
    <sheetView topLeftCell="B1" zoomScale="130" zoomScaleNormal="130" workbookViewId="0">
      <selection activeCell="B8" sqref="B8"/>
    </sheetView>
  </sheetViews>
  <sheetFormatPr defaultRowHeight="12.75"/>
  <cols>
    <col min="1" max="1" width="2.42578125" customWidth="1"/>
    <col min="2" max="2" width="74.28515625" customWidth="1"/>
  </cols>
  <sheetData>
    <row r="2" spans="2:2" ht="129" customHeight="1" thickBot="1"/>
    <row r="3" spans="2:2">
      <c r="B3" s="44"/>
    </row>
    <row r="4" spans="2:2" ht="20.25">
      <c r="B4" s="46" t="str">
        <f>Sheet2!B2</f>
        <v>Main office Store</v>
      </c>
    </row>
    <row r="5" spans="2:2" ht="20.25">
      <c r="B5" s="46" t="s">
        <v>0</v>
      </c>
    </row>
    <row r="6" spans="2:2" ht="6" customHeight="1">
      <c r="B6" s="46"/>
    </row>
    <row r="7" spans="2:2" ht="20.25">
      <c r="B7" s="65">
        <v>45261</v>
      </c>
    </row>
    <row r="8" spans="2:2" ht="13.5" thickBot="1">
      <c r="B8" s="45"/>
    </row>
    <row r="26" spans="2:2">
      <c r="B26" t="s">
        <v>1</v>
      </c>
    </row>
  </sheetData>
  <printOptions horizont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J26"/>
  <sheetViews>
    <sheetView zoomScale="130" zoomScaleNormal="130" workbookViewId="0">
      <selection activeCell="P13" sqref="P13"/>
    </sheetView>
  </sheetViews>
  <sheetFormatPr defaultColWidth="9.140625" defaultRowHeight="12.75"/>
  <cols>
    <col min="1" max="1" width="0.7109375" style="1" customWidth="1"/>
    <col min="2" max="2" width="5.140625" style="1" customWidth="1"/>
    <col min="3" max="3" width="54.42578125" style="1" customWidth="1"/>
    <col min="4" max="4" width="21.28515625" style="1" hidden="1" customWidth="1"/>
    <col min="5" max="5" width="15.85546875" style="1" hidden="1" customWidth="1"/>
    <col min="6" max="6" width="17.7109375" style="2" customWidth="1"/>
    <col min="7" max="7" width="0.7109375" style="1" customWidth="1"/>
    <col min="8" max="9" width="12.85546875" style="2" hidden="1" customWidth="1"/>
    <col min="10" max="10" width="12.85546875" style="2" bestFit="1" customWidth="1"/>
    <col min="11" max="16384" width="9.140625" style="1"/>
  </cols>
  <sheetData>
    <row r="1" spans="2:7" ht="13.5" thickBot="1"/>
    <row r="2" spans="2:7" ht="32.25" customHeight="1">
      <c r="B2" s="97" t="s">
        <v>2</v>
      </c>
      <c r="C2" s="98"/>
      <c r="D2" s="98"/>
      <c r="E2" s="98"/>
      <c r="F2" s="98"/>
      <c r="G2" s="30"/>
    </row>
    <row r="3" spans="2:7" ht="18.75">
      <c r="B3" s="95" t="s">
        <v>3</v>
      </c>
      <c r="C3" s="96"/>
      <c r="D3" s="96"/>
      <c r="E3" s="96"/>
      <c r="F3" s="96"/>
      <c r="G3" s="7"/>
    </row>
    <row r="4" spans="2:7">
      <c r="B4" s="6"/>
      <c r="F4" s="31"/>
      <c r="G4" s="7"/>
    </row>
    <row r="5" spans="2:7" ht="13.5" thickBot="1">
      <c r="B5" s="6"/>
      <c r="F5" s="31"/>
      <c r="G5" s="7"/>
    </row>
    <row r="6" spans="2:7" ht="24.75" customHeight="1">
      <c r="B6" s="39" t="s">
        <v>4</v>
      </c>
      <c r="C6" s="14" t="s">
        <v>5</v>
      </c>
      <c r="D6" s="15" t="s">
        <v>6</v>
      </c>
      <c r="E6" s="15" t="s">
        <v>7</v>
      </c>
      <c r="F6" s="15" t="s">
        <v>8</v>
      </c>
      <c r="G6" s="7"/>
    </row>
    <row r="7" spans="2:7" ht="15">
      <c r="B7" s="40">
        <v>1</v>
      </c>
      <c r="C7" s="5" t="str">
        <f>BOQ!A64</f>
        <v>TOTAL OF BILL NO. 01 (PRELIMINARIES)                                         (CARRIED OVER TO THE GENERAL SUMMARY)</v>
      </c>
      <c r="D7" s="4"/>
      <c r="E7" s="16">
        <v>43033</v>
      </c>
      <c r="F7" s="4">
        <f>BOQ!G64</f>
        <v>0</v>
      </c>
      <c r="G7" s="32"/>
    </row>
    <row r="8" spans="2:7" ht="15">
      <c r="B8" s="40">
        <v>2</v>
      </c>
      <c r="C8" s="5" t="str">
        <f>BOQ!A75</f>
        <v>TOTAL OF BILL NO. 02 (Demolition Work)                                            (CARRIED OVER TO THE GENERAL SUMMARY)</v>
      </c>
      <c r="D8" s="4"/>
      <c r="E8" s="16"/>
      <c r="F8" s="4">
        <f>BOQ!G75</f>
        <v>0</v>
      </c>
      <c r="G8" s="7"/>
    </row>
    <row r="9" spans="2:7" ht="15">
      <c r="B9" s="40">
        <v>3</v>
      </c>
      <c r="C9" s="5" t="str">
        <f>BOQ!A87</f>
        <v>TOTAL OF BILL NO. 03 (Alterations &amp; Repairs)                                            (CARRIED OVER TO THE GENERAL SUMMARY)</v>
      </c>
      <c r="D9" s="4"/>
      <c r="E9" s="16"/>
      <c r="F9" s="4">
        <f>BOQ!G87</f>
        <v>0</v>
      </c>
      <c r="G9" s="7"/>
    </row>
    <row r="10" spans="2:7" ht="15">
      <c r="B10" s="40">
        <v>4</v>
      </c>
      <c r="C10" s="5" t="str">
        <f>BOQ!A105</f>
        <v>TOTAL OF BILL NO. 04 (Masonry &amp; Plastering works)                                            (CARRIED OVER TO THE GENERAL SUMMARY)</v>
      </c>
      <c r="D10" s="4"/>
      <c r="E10" s="16"/>
      <c r="F10" s="4">
        <f>BOQ!G105</f>
        <v>0</v>
      </c>
      <c r="G10" s="7"/>
    </row>
    <row r="11" spans="2:7" ht="15">
      <c r="B11" s="40">
        <v>5</v>
      </c>
      <c r="C11" s="5" t="str">
        <f>BOQ!A120</f>
        <v>TOTAL OF BILL NO. 05 (Door &amp; Windows)                                            (CARRIED OVER TO THE GENERAL SUMMARY)</v>
      </c>
      <c r="D11" s="4"/>
      <c r="E11" s="16"/>
      <c r="F11" s="4">
        <f>BOQ!G120</f>
        <v>0</v>
      </c>
      <c r="G11" s="7"/>
    </row>
    <row r="12" spans="2:7" ht="15">
      <c r="B12" s="40">
        <v>6</v>
      </c>
      <c r="C12" s="5" t="str">
        <f>BOQ!A141</f>
        <v>TOTAL OF BILL NO. 06 (Floor &amp; Wall Finishing)                                            (CARRIED OVER TO THE GENERAL SUMMARY)</v>
      </c>
      <c r="D12" s="4"/>
      <c r="E12" s="16"/>
      <c r="F12" s="4">
        <f>BOQ!G141</f>
        <v>0</v>
      </c>
      <c r="G12" s="7"/>
    </row>
    <row r="13" spans="2:7" ht="15">
      <c r="B13" s="40">
        <v>7</v>
      </c>
      <c r="C13" s="5" t="str">
        <f>BOQ!A159</f>
        <v>TOTAL OF BILL NO. 07 (Decoration)                                            (CARRIED OVER TO THE GENERAL SUMMARY)</v>
      </c>
      <c r="D13" s="4"/>
      <c r="E13" s="16"/>
      <c r="F13" s="4">
        <f>BOQ!G159</f>
        <v>0</v>
      </c>
      <c r="G13" s="7"/>
    </row>
    <row r="14" spans="2:7" ht="15">
      <c r="B14" s="40">
        <v>8</v>
      </c>
      <c r="C14" s="5" t="str">
        <f>BOQ!A175</f>
        <v>TOTAL OF BILL NO. 08 (Ceiling)                                                       (CARRIED OVER TO THE GENERAL SUMMARY)</v>
      </c>
      <c r="D14" s="4"/>
      <c r="E14" s="16"/>
      <c r="F14" s="4">
        <f>BOQ!G175</f>
        <v>0</v>
      </c>
      <c r="G14" s="7"/>
    </row>
    <row r="15" spans="2:7" ht="15">
      <c r="B15" s="40">
        <v>9</v>
      </c>
      <c r="C15" s="5" t="str">
        <f>BOQ!A189</f>
        <v>TOTAL OF BILL NO. 09 (Partition &amp; Furniture works)                                            (CARRIED OVER TO THE GENERAL SUMMARY)</v>
      </c>
      <c r="D15" s="4"/>
      <c r="E15" s="16"/>
      <c r="F15" s="4">
        <f>BOQ!G189</f>
        <v>0</v>
      </c>
      <c r="G15" s="7"/>
    </row>
    <row r="16" spans="2:7" ht="15">
      <c r="B16" s="40">
        <v>10</v>
      </c>
      <c r="C16" s="5" t="str">
        <f>BOQ!A280</f>
        <v>TOTAL OF BILL NO. 10 (Electrical &amp; Mechnical Works)                                            (CARRIED OVER TO THE GENERAL SUMMARY)</v>
      </c>
      <c r="D16" s="4"/>
      <c r="E16" s="16"/>
      <c r="F16" s="4">
        <f>BOQ!G280</f>
        <v>0</v>
      </c>
      <c r="G16" s="7"/>
    </row>
    <row r="17" spans="2:9" ht="15">
      <c r="B17" s="40">
        <v>11</v>
      </c>
      <c r="C17" s="5" t="str">
        <f>BOQ!A315</f>
        <v>TOTAL OF BILL NO. 11 (Hydraulics &amp; Drainage)                                            (CARRIED OVER TO THE GENERAL SUMMARY)</v>
      </c>
      <c r="D17" s="4"/>
      <c r="E17" s="16"/>
      <c r="F17" s="4">
        <f>BOQ!G315</f>
        <v>0</v>
      </c>
      <c r="G17" s="7"/>
    </row>
    <row r="18" spans="2:9" ht="15">
      <c r="B18" s="40">
        <v>12</v>
      </c>
      <c r="C18" s="5" t="str">
        <f>BOQ!A330</f>
        <v>TOTAL OF BILL NO. 12 (ADDITIONS)                                              (CARRIED OVER TO THE GENERAL SUMMARY)</v>
      </c>
      <c r="D18" s="4"/>
      <c r="E18" s="16"/>
      <c r="F18" s="4">
        <f>BOQ!G330</f>
        <v>0</v>
      </c>
      <c r="G18" s="7"/>
    </row>
    <row r="19" spans="2:9" ht="15">
      <c r="B19" s="40">
        <v>13</v>
      </c>
      <c r="C19" s="5" t="str">
        <f>BOQ!A345</f>
        <v>TOTAL OF BILL NO. 13 (OMISSIONS)                                                          (CARRIED OVER TO THE GENERAL SUMMARY)</v>
      </c>
      <c r="D19" s="4"/>
      <c r="E19" s="16"/>
      <c r="F19" s="4">
        <f>BOQ!G345</f>
        <v>0</v>
      </c>
      <c r="G19" s="7"/>
    </row>
    <row r="20" spans="2:9" ht="15.75" thickBot="1">
      <c r="B20" s="41"/>
      <c r="C20" s="5"/>
      <c r="D20" s="4"/>
      <c r="E20" s="16"/>
      <c r="F20" s="4"/>
      <c r="G20" s="7"/>
    </row>
    <row r="21" spans="2:9" ht="17.25" thickTop="1" thickBot="1">
      <c r="B21" s="42"/>
      <c r="C21" s="12" t="s">
        <v>9</v>
      </c>
      <c r="D21" s="10"/>
      <c r="E21" s="10"/>
      <c r="F21" s="11">
        <f>SUM(F7:F20)</f>
        <v>0</v>
      </c>
      <c r="G21" s="7"/>
      <c r="H21" s="2">
        <v>2276308.5</v>
      </c>
      <c r="I21" s="2">
        <f>H21*10/100</f>
        <v>227630.85</v>
      </c>
    </row>
    <row r="22" spans="2:9" ht="17.25" customHeight="1" thickTop="1" thickBot="1">
      <c r="B22" s="43"/>
      <c r="C22" s="12" t="s">
        <v>10</v>
      </c>
      <c r="D22" s="13"/>
      <c r="E22" s="13"/>
      <c r="F22" s="11">
        <f>F21*6/100</f>
        <v>0</v>
      </c>
      <c r="G22" s="33"/>
    </row>
    <row r="23" spans="2:9" ht="17.25" customHeight="1" thickTop="1" thickBot="1">
      <c r="B23" s="43"/>
      <c r="C23" s="12" t="s">
        <v>11</v>
      </c>
      <c r="D23" s="13"/>
      <c r="E23" s="13"/>
      <c r="F23" s="35">
        <f>SUM(F21:F22)</f>
        <v>0</v>
      </c>
      <c r="G23" s="33"/>
    </row>
    <row r="24" spans="2:9" ht="14.25" thickTop="1" thickBot="1">
      <c r="B24" s="38"/>
      <c r="C24" s="8"/>
      <c r="D24" s="8"/>
      <c r="E24" s="8"/>
      <c r="F24" s="34"/>
      <c r="G24" s="9"/>
    </row>
    <row r="26" spans="2:9">
      <c r="G26" s="3"/>
    </row>
  </sheetData>
  <mergeCells count="2">
    <mergeCell ref="B3:F3"/>
    <mergeCell ref="B2:F2"/>
  </mergeCells>
  <phoneticPr fontId="2" type="noConversion"/>
  <printOptions horizontalCentered="1"/>
  <pageMargins left="0.25" right="0.25" top="0.75" bottom="0.75" header="0.3" footer="0.3"/>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57"/>
  </sheetPr>
  <dimension ref="A1:N345"/>
  <sheetViews>
    <sheetView tabSelected="1" topLeftCell="A124" zoomScale="85" zoomScaleNormal="85" zoomScaleSheetLayoutView="120" workbookViewId="0">
      <selection activeCell="F138" sqref="F138"/>
    </sheetView>
  </sheetViews>
  <sheetFormatPr defaultColWidth="9.140625" defaultRowHeight="12.75"/>
  <cols>
    <col min="1" max="1" width="5.85546875" style="47" customWidth="1"/>
    <col min="2" max="2" width="49.42578125" style="47" customWidth="1"/>
    <col min="3" max="3" width="6.85546875" style="62" bestFit="1" customWidth="1"/>
    <col min="4" max="4" width="8" style="63" bestFit="1" customWidth="1"/>
    <col min="5" max="5" width="11.85546875" style="63" bestFit="1" customWidth="1"/>
    <col min="6" max="6" width="12" style="63" customWidth="1"/>
    <col min="7" max="7" width="15.85546875" style="63" customWidth="1"/>
    <col min="8" max="8" width="11.28515625" style="47" bestFit="1" customWidth="1"/>
    <col min="9" max="9" width="11.85546875" style="47" bestFit="1" customWidth="1"/>
    <col min="10" max="10" width="12.140625" style="47" customWidth="1"/>
    <col min="11" max="11" width="9.7109375" style="47" customWidth="1"/>
    <col min="12" max="12" width="13.85546875" style="47" customWidth="1"/>
    <col min="13" max="16384" width="9.140625" style="47"/>
  </cols>
  <sheetData>
    <row r="1" spans="1:7" ht="15.75">
      <c r="A1" s="107" t="s">
        <v>2</v>
      </c>
      <c r="B1" s="108"/>
      <c r="C1" s="108"/>
      <c r="D1" s="108"/>
      <c r="E1" s="108"/>
      <c r="F1" s="108"/>
      <c r="G1" s="109"/>
    </row>
    <row r="2" spans="1:7" ht="16.5" thickBot="1">
      <c r="A2" s="101" t="s">
        <v>12</v>
      </c>
      <c r="B2" s="102"/>
      <c r="C2" s="102"/>
      <c r="D2" s="102"/>
      <c r="E2" s="102"/>
      <c r="F2" s="102"/>
      <c r="G2" s="103"/>
    </row>
    <row r="3" spans="1:7" ht="13.5" thickBot="1">
      <c r="A3" s="104"/>
      <c r="B3" s="105"/>
      <c r="C3" s="105"/>
      <c r="D3" s="105"/>
      <c r="E3" s="105"/>
      <c r="F3" s="105"/>
      <c r="G3" s="106"/>
    </row>
    <row r="4" spans="1:7" ht="38.25" customHeight="1" thickBot="1">
      <c r="A4" s="26" t="s">
        <v>13</v>
      </c>
      <c r="B4" s="17" t="s">
        <v>14</v>
      </c>
      <c r="C4" s="18" t="s">
        <v>15</v>
      </c>
      <c r="D4" s="18" t="s">
        <v>16</v>
      </c>
      <c r="E4" s="53" t="s">
        <v>17</v>
      </c>
      <c r="F4" s="53" t="s">
        <v>18</v>
      </c>
      <c r="G4" s="53" t="s">
        <v>19</v>
      </c>
    </row>
    <row r="5" spans="1:7" ht="15.75">
      <c r="A5" s="27">
        <v>1</v>
      </c>
      <c r="B5" s="36" t="s">
        <v>20</v>
      </c>
      <c r="C5" s="55"/>
      <c r="D5" s="54"/>
      <c r="E5" s="56"/>
      <c r="F5" s="57"/>
      <c r="G5" s="58"/>
    </row>
    <row r="6" spans="1:7" ht="15.75">
      <c r="A6" s="27"/>
      <c r="B6" s="36" t="s">
        <v>21</v>
      </c>
      <c r="C6" s="59"/>
      <c r="D6" s="54"/>
      <c r="E6" s="60"/>
      <c r="F6" s="57"/>
      <c r="G6" s="58"/>
    </row>
    <row r="7" spans="1:7">
      <c r="A7" s="27"/>
      <c r="C7" s="59"/>
      <c r="D7" s="54"/>
      <c r="E7" s="60"/>
      <c r="F7" s="57"/>
      <c r="G7" s="58"/>
    </row>
    <row r="8" spans="1:7">
      <c r="A8" s="27">
        <v>1.1000000000000001</v>
      </c>
      <c r="B8" s="47" t="s">
        <v>22</v>
      </c>
      <c r="C8" s="59"/>
      <c r="D8" s="54"/>
      <c r="E8" s="60"/>
      <c r="F8" s="57"/>
      <c r="G8" s="58"/>
    </row>
    <row r="9" spans="1:7">
      <c r="A9" s="27" t="s">
        <v>23</v>
      </c>
      <c r="B9" s="47" t="s">
        <v>24</v>
      </c>
      <c r="C9" s="59"/>
      <c r="D9" s="54"/>
      <c r="E9" s="60"/>
      <c r="F9" s="57"/>
      <c r="G9" s="58"/>
    </row>
    <row r="10" spans="1:7">
      <c r="A10" s="27"/>
      <c r="B10" s="47" t="s">
        <v>25</v>
      </c>
      <c r="C10" s="59"/>
      <c r="D10" s="54"/>
      <c r="E10" s="60"/>
      <c r="F10" s="57"/>
      <c r="G10" s="58"/>
    </row>
    <row r="11" spans="1:7">
      <c r="A11" s="27"/>
      <c r="B11" s="47" t="s">
        <v>26</v>
      </c>
      <c r="C11" s="59"/>
      <c r="D11" s="54"/>
      <c r="E11" s="60"/>
      <c r="F11" s="57"/>
      <c r="G11" s="58"/>
    </row>
    <row r="12" spans="1:7">
      <c r="A12" s="27"/>
      <c r="B12" s="47" t="s">
        <v>27</v>
      </c>
      <c r="C12" s="59"/>
      <c r="D12" s="54"/>
      <c r="E12" s="60"/>
      <c r="F12" s="57"/>
      <c r="G12" s="58"/>
    </row>
    <row r="13" spans="1:7">
      <c r="A13" s="27"/>
      <c r="B13" s="47" t="s">
        <v>28</v>
      </c>
      <c r="C13" s="59"/>
      <c r="D13" s="54"/>
      <c r="E13" s="60"/>
      <c r="F13" s="57"/>
      <c r="G13" s="58"/>
    </row>
    <row r="14" spans="1:7">
      <c r="A14" s="27"/>
      <c r="B14" s="47" t="s">
        <v>29</v>
      </c>
      <c r="C14" s="59"/>
      <c r="D14" s="54"/>
      <c r="E14" s="60"/>
      <c r="F14" s="57"/>
      <c r="G14" s="58"/>
    </row>
    <row r="15" spans="1:7">
      <c r="A15" s="27"/>
      <c r="B15" s="47" t="s">
        <v>30</v>
      </c>
      <c r="C15" s="59"/>
      <c r="D15" s="54"/>
      <c r="E15" s="60"/>
      <c r="F15" s="57"/>
      <c r="G15" s="58"/>
    </row>
    <row r="16" spans="1:7">
      <c r="A16" s="27"/>
      <c r="B16" s="47" t="s">
        <v>31</v>
      </c>
      <c r="C16" s="59"/>
      <c r="D16" s="54"/>
      <c r="E16" s="60"/>
      <c r="F16" s="57"/>
      <c r="G16" s="58"/>
    </row>
    <row r="17" spans="1:8">
      <c r="A17" s="27"/>
      <c r="B17" s="47" t="s">
        <v>32</v>
      </c>
      <c r="C17" s="59"/>
      <c r="D17" s="54"/>
      <c r="E17" s="60"/>
      <c r="F17" s="57"/>
      <c r="G17" s="58"/>
    </row>
    <row r="18" spans="1:8">
      <c r="A18" s="27"/>
      <c r="B18" s="47" t="s">
        <v>33</v>
      </c>
      <c r="C18" s="59"/>
      <c r="D18" s="54"/>
      <c r="E18" s="60"/>
      <c r="F18" s="57"/>
      <c r="G18" s="58"/>
    </row>
    <row r="19" spans="1:8">
      <c r="A19" s="27"/>
      <c r="B19" s="47" t="s">
        <v>34</v>
      </c>
      <c r="C19" s="49"/>
      <c r="D19" s="54"/>
      <c r="E19" s="60"/>
      <c r="F19" s="57"/>
      <c r="G19" s="58"/>
    </row>
    <row r="20" spans="1:8">
      <c r="A20" s="27"/>
      <c r="B20" s="47" t="s">
        <v>35</v>
      </c>
      <c r="C20" s="49"/>
      <c r="D20" s="54"/>
      <c r="E20" s="60"/>
      <c r="F20" s="57"/>
      <c r="G20" s="58"/>
    </row>
    <row r="21" spans="1:8">
      <c r="A21" s="27"/>
      <c r="C21" s="49"/>
      <c r="D21" s="54"/>
      <c r="E21" s="60"/>
      <c r="F21" s="57"/>
      <c r="G21" s="58"/>
    </row>
    <row r="22" spans="1:8">
      <c r="A22" s="27"/>
      <c r="C22" s="49"/>
      <c r="D22" s="54"/>
      <c r="E22" s="60"/>
      <c r="F22" s="57"/>
      <c r="G22" s="58"/>
    </row>
    <row r="23" spans="1:8" ht="15.75">
      <c r="A23" s="27">
        <v>1.2</v>
      </c>
      <c r="B23" s="36" t="s">
        <v>36</v>
      </c>
      <c r="C23" s="49"/>
      <c r="D23" s="54"/>
      <c r="E23" s="60"/>
      <c r="F23" s="57"/>
      <c r="G23" s="58"/>
    </row>
    <row r="24" spans="1:8">
      <c r="A24" s="27" t="s">
        <v>37</v>
      </c>
      <c r="B24" s="47" t="s">
        <v>38</v>
      </c>
      <c r="C24" s="49"/>
      <c r="D24" s="54"/>
      <c r="E24" s="60"/>
      <c r="F24" s="57"/>
      <c r="G24" s="58"/>
    </row>
    <row r="25" spans="1:8">
      <c r="A25" s="27"/>
      <c r="B25" s="47" t="s">
        <v>39</v>
      </c>
      <c r="C25" s="49" t="s">
        <v>40</v>
      </c>
      <c r="D25" s="54">
        <v>1</v>
      </c>
      <c r="E25" s="60"/>
      <c r="F25" s="57"/>
      <c r="G25" s="58">
        <f t="shared" ref="G25:G32" si="0">D25*E25+F25</f>
        <v>0</v>
      </c>
    </row>
    <row r="26" spans="1:8">
      <c r="A26" s="27"/>
      <c r="B26" s="47" t="s">
        <v>41</v>
      </c>
      <c r="C26" s="49"/>
      <c r="D26" s="54"/>
      <c r="E26" s="60"/>
      <c r="F26" s="57"/>
      <c r="G26" s="58"/>
      <c r="H26" s="64"/>
    </row>
    <row r="27" spans="1:8">
      <c r="A27" s="27"/>
      <c r="B27" s="47" t="s">
        <v>42</v>
      </c>
      <c r="C27" s="49"/>
      <c r="D27" s="54"/>
      <c r="E27" s="60"/>
      <c r="F27" s="57"/>
      <c r="G27" s="58"/>
    </row>
    <row r="28" spans="1:8">
      <c r="A28" s="27"/>
      <c r="C28" s="49"/>
      <c r="D28" s="54"/>
      <c r="E28" s="60"/>
      <c r="F28" s="57"/>
      <c r="G28" s="58"/>
      <c r="H28" s="64"/>
    </row>
    <row r="29" spans="1:8">
      <c r="A29" s="27"/>
      <c r="C29" s="49"/>
      <c r="D29" s="54"/>
      <c r="E29" s="60"/>
      <c r="F29" s="57"/>
      <c r="G29" s="58"/>
    </row>
    <row r="30" spans="1:8" ht="15.75">
      <c r="A30" s="27">
        <v>1.3</v>
      </c>
      <c r="B30" s="36" t="s">
        <v>43</v>
      </c>
      <c r="C30" s="49"/>
      <c r="D30" s="54"/>
      <c r="E30" s="60"/>
      <c r="F30" s="57"/>
      <c r="G30" s="58"/>
    </row>
    <row r="31" spans="1:8">
      <c r="A31" s="27" t="s">
        <v>44</v>
      </c>
      <c r="B31" s="47" t="s">
        <v>45</v>
      </c>
      <c r="C31" s="49"/>
      <c r="D31" s="54"/>
      <c r="E31" s="60"/>
      <c r="F31" s="57"/>
      <c r="G31" s="58"/>
    </row>
    <row r="32" spans="1:8">
      <c r="A32" s="27"/>
      <c r="B32" s="47" t="s">
        <v>46</v>
      </c>
      <c r="C32" s="49" t="s">
        <v>40</v>
      </c>
      <c r="D32" s="54">
        <v>1</v>
      </c>
      <c r="E32" s="60"/>
      <c r="F32" s="57"/>
      <c r="G32" s="58">
        <f t="shared" si="0"/>
        <v>0</v>
      </c>
    </row>
    <row r="33" spans="1:7">
      <c r="A33" s="27"/>
      <c r="C33" s="49"/>
      <c r="D33" s="54"/>
      <c r="E33" s="60"/>
      <c r="F33" s="57"/>
      <c r="G33" s="58"/>
    </row>
    <row r="34" spans="1:7" ht="15.75">
      <c r="A34" s="27"/>
      <c r="B34" s="23" t="s">
        <v>47</v>
      </c>
      <c r="C34" s="49"/>
      <c r="D34" s="54"/>
      <c r="E34" s="60"/>
      <c r="F34" s="57"/>
      <c r="G34" s="58"/>
    </row>
    <row r="35" spans="1:7">
      <c r="A35" s="27"/>
      <c r="B35" s="47" t="s">
        <v>48</v>
      </c>
      <c r="C35" s="49"/>
      <c r="D35" s="54"/>
      <c r="E35" s="60"/>
      <c r="F35" s="57"/>
      <c r="G35" s="58"/>
    </row>
    <row r="36" spans="1:7">
      <c r="A36" s="27"/>
      <c r="B36" s="47" t="s">
        <v>49</v>
      </c>
      <c r="C36" s="49"/>
      <c r="D36" s="54"/>
      <c r="E36" s="60"/>
      <c r="F36" s="57"/>
      <c r="G36" s="58"/>
    </row>
    <row r="37" spans="1:7">
      <c r="A37" s="27"/>
      <c r="B37" s="47" t="s">
        <v>50</v>
      </c>
      <c r="C37" s="49"/>
      <c r="D37" s="54"/>
      <c r="E37" s="60"/>
      <c r="F37" s="57"/>
      <c r="G37" s="58"/>
    </row>
    <row r="38" spans="1:7">
      <c r="A38" s="27"/>
      <c r="B38" s="47" t="s">
        <v>51</v>
      </c>
      <c r="C38" s="49"/>
      <c r="D38" s="54"/>
      <c r="E38" s="60"/>
      <c r="F38" s="57"/>
      <c r="G38" s="58"/>
    </row>
    <row r="39" spans="1:7">
      <c r="A39" s="27"/>
      <c r="B39" s="47" t="s">
        <v>52</v>
      </c>
      <c r="C39" s="49"/>
      <c r="D39" s="54"/>
      <c r="E39" s="60"/>
      <c r="F39" s="57"/>
      <c r="G39" s="58"/>
    </row>
    <row r="40" spans="1:7">
      <c r="A40" s="27"/>
      <c r="B40" s="47" t="s">
        <v>53</v>
      </c>
      <c r="C40" s="49"/>
      <c r="D40" s="54"/>
      <c r="E40" s="60"/>
      <c r="F40" s="57"/>
      <c r="G40" s="58"/>
    </row>
    <row r="41" spans="1:7">
      <c r="A41" s="27"/>
      <c r="B41" s="47" t="s">
        <v>54</v>
      </c>
      <c r="C41" s="49"/>
      <c r="D41" s="54"/>
      <c r="E41" s="60"/>
      <c r="F41" s="57"/>
      <c r="G41" s="58"/>
    </row>
    <row r="42" spans="1:7">
      <c r="A42" s="27"/>
      <c r="B42" s="47" t="s">
        <v>55</v>
      </c>
      <c r="C42" s="49"/>
      <c r="D42" s="54"/>
      <c r="E42" s="60"/>
      <c r="F42" s="57"/>
      <c r="G42" s="58"/>
    </row>
    <row r="43" spans="1:7">
      <c r="A43" s="27"/>
      <c r="B43" s="47" t="s">
        <v>56</v>
      </c>
      <c r="C43" s="49"/>
      <c r="D43" s="54"/>
      <c r="E43" s="60"/>
      <c r="F43" s="57"/>
      <c r="G43" s="58"/>
    </row>
    <row r="44" spans="1:7">
      <c r="A44" s="27"/>
      <c r="B44" s="47" t="s">
        <v>57</v>
      </c>
      <c r="C44" s="49"/>
      <c r="D44" s="54"/>
      <c r="E44" s="60"/>
      <c r="F44" s="57"/>
      <c r="G44" s="58"/>
    </row>
    <row r="45" spans="1:7">
      <c r="A45" s="27"/>
      <c r="B45" s="47" t="s">
        <v>58</v>
      </c>
      <c r="C45" s="49"/>
      <c r="D45" s="54"/>
      <c r="E45" s="60"/>
      <c r="F45" s="57"/>
      <c r="G45" s="58"/>
    </row>
    <row r="46" spans="1:7">
      <c r="A46" s="27"/>
      <c r="B46" s="47" t="s">
        <v>59</v>
      </c>
      <c r="C46" s="49"/>
      <c r="D46" s="54"/>
      <c r="E46" s="60"/>
      <c r="F46" s="57"/>
      <c r="G46" s="58"/>
    </row>
    <row r="47" spans="1:7">
      <c r="A47" s="27"/>
      <c r="B47" s="47" t="s">
        <v>60</v>
      </c>
      <c r="C47" s="49"/>
      <c r="D47" s="54"/>
      <c r="E47" s="60"/>
      <c r="F47" s="57"/>
      <c r="G47" s="58"/>
    </row>
    <row r="48" spans="1:7">
      <c r="A48" s="27"/>
      <c r="B48" s="47" t="s">
        <v>61</v>
      </c>
      <c r="C48" s="49"/>
      <c r="D48" s="54"/>
      <c r="E48" s="60"/>
      <c r="F48" s="57"/>
      <c r="G48" s="58"/>
    </row>
    <row r="49" spans="1:7">
      <c r="A49" s="27"/>
      <c r="B49" s="47" t="s">
        <v>62</v>
      </c>
      <c r="C49" s="49"/>
      <c r="D49" s="54"/>
      <c r="E49" s="60"/>
      <c r="F49" s="57"/>
      <c r="G49" s="58"/>
    </row>
    <row r="50" spans="1:7">
      <c r="A50" s="27"/>
      <c r="B50" s="47" t="s">
        <v>63</v>
      </c>
      <c r="C50" s="49"/>
      <c r="D50" s="54"/>
      <c r="E50" s="60"/>
      <c r="F50" s="57"/>
      <c r="G50" s="58"/>
    </row>
    <row r="51" spans="1:7">
      <c r="A51" s="27"/>
      <c r="B51" s="47" t="s">
        <v>64</v>
      </c>
      <c r="C51" s="49"/>
      <c r="D51" s="54"/>
      <c r="E51" s="60"/>
      <c r="F51" s="57"/>
      <c r="G51" s="58"/>
    </row>
    <row r="52" spans="1:7">
      <c r="A52" s="27"/>
      <c r="B52" s="47" t="s">
        <v>65</v>
      </c>
      <c r="C52" s="49"/>
      <c r="D52" s="54"/>
      <c r="E52" s="60"/>
      <c r="F52" s="57"/>
      <c r="G52" s="58"/>
    </row>
    <row r="53" spans="1:7">
      <c r="A53" s="27"/>
      <c r="B53" s="47" t="s">
        <v>66</v>
      </c>
      <c r="C53" s="49"/>
      <c r="D53" s="54"/>
      <c r="E53" s="60"/>
      <c r="F53" s="57"/>
      <c r="G53" s="58"/>
    </row>
    <row r="54" spans="1:7">
      <c r="A54" s="27"/>
      <c r="B54" s="47" t="s">
        <v>67</v>
      </c>
      <c r="C54" s="49"/>
      <c r="D54" s="54"/>
      <c r="E54" s="60"/>
      <c r="F54" s="57"/>
      <c r="G54" s="58"/>
    </row>
    <row r="55" spans="1:7">
      <c r="A55" s="27"/>
      <c r="B55" s="47" t="s">
        <v>68</v>
      </c>
      <c r="C55" s="49"/>
      <c r="D55" s="54"/>
      <c r="E55" s="60"/>
      <c r="F55" s="57"/>
      <c r="G55" s="58"/>
    </row>
    <row r="56" spans="1:7">
      <c r="A56" s="27"/>
      <c r="B56" s="47" t="s">
        <v>69</v>
      </c>
      <c r="C56" s="49"/>
      <c r="D56" s="54"/>
      <c r="E56" s="60"/>
      <c r="F56" s="57"/>
      <c r="G56" s="58"/>
    </row>
    <row r="57" spans="1:7">
      <c r="A57" s="27"/>
      <c r="B57" s="47" t="s">
        <v>70</v>
      </c>
      <c r="C57" s="49"/>
      <c r="D57" s="54"/>
      <c r="E57" s="60"/>
      <c r="F57" s="57"/>
      <c r="G57" s="58"/>
    </row>
    <row r="58" spans="1:7">
      <c r="A58" s="27"/>
      <c r="B58" s="47" t="s">
        <v>71</v>
      </c>
      <c r="C58" s="49"/>
      <c r="D58" s="54"/>
      <c r="E58" s="60"/>
      <c r="F58" s="57"/>
      <c r="G58" s="58"/>
    </row>
    <row r="59" spans="1:7">
      <c r="A59" s="27"/>
      <c r="B59" s="47" t="s">
        <v>72</v>
      </c>
      <c r="C59" s="49"/>
      <c r="D59" s="54"/>
      <c r="E59" s="60"/>
      <c r="F59" s="57"/>
      <c r="G59" s="58"/>
    </row>
    <row r="60" spans="1:7">
      <c r="A60" s="27"/>
      <c r="B60" s="47" t="s">
        <v>73</v>
      </c>
      <c r="C60" s="49"/>
      <c r="D60" s="54"/>
      <c r="E60" s="60"/>
      <c r="F60" s="57"/>
      <c r="G60" s="58"/>
    </row>
    <row r="61" spans="1:7">
      <c r="A61" s="27"/>
      <c r="B61" s="47" t="s">
        <v>74</v>
      </c>
      <c r="C61" s="49"/>
      <c r="D61" s="54"/>
      <c r="E61" s="60"/>
      <c r="F61" s="57"/>
      <c r="G61" s="58"/>
    </row>
    <row r="62" spans="1:7">
      <c r="A62" s="27"/>
      <c r="C62" s="49"/>
      <c r="D62" s="54"/>
      <c r="E62" s="60"/>
      <c r="F62" s="57"/>
      <c r="G62" s="58"/>
    </row>
    <row r="63" spans="1:7">
      <c r="A63" s="27"/>
      <c r="C63" s="49"/>
      <c r="D63" s="54"/>
      <c r="E63" s="60"/>
      <c r="F63" s="57"/>
      <c r="G63" s="58"/>
    </row>
    <row r="64" spans="1:7" ht="29.25" customHeight="1">
      <c r="A64" s="99" t="s">
        <v>75</v>
      </c>
      <c r="B64" s="100"/>
      <c r="C64" s="100"/>
      <c r="D64" s="100"/>
      <c r="E64" s="20">
        <f>SUM(E5:E33)</f>
        <v>0</v>
      </c>
      <c r="F64" s="21">
        <f>SUM(F6:F33)</f>
        <v>0</v>
      </c>
      <c r="G64" s="22">
        <f>SUM(G24:G63)</f>
        <v>0</v>
      </c>
    </row>
    <row r="65" spans="1:7" ht="15.75">
      <c r="A65" s="29"/>
      <c r="B65" s="51" t="s">
        <v>76</v>
      </c>
      <c r="C65" s="49"/>
      <c r="D65" s="54"/>
      <c r="E65" s="60"/>
      <c r="F65" s="57"/>
      <c r="G65" s="58"/>
    </row>
    <row r="66" spans="1:7" ht="15.75">
      <c r="A66" s="19">
        <v>2</v>
      </c>
      <c r="B66" s="51" t="s">
        <v>77</v>
      </c>
      <c r="C66" s="49"/>
      <c r="D66" s="54"/>
      <c r="E66" s="60"/>
      <c r="F66" s="57"/>
      <c r="G66" s="58"/>
    </row>
    <row r="67" spans="1:7">
      <c r="A67" s="29">
        <v>2.1</v>
      </c>
      <c r="B67" s="25" t="s">
        <v>78</v>
      </c>
      <c r="C67" s="49"/>
      <c r="D67" s="54"/>
      <c r="E67" s="60"/>
      <c r="F67" s="57"/>
      <c r="G67" s="58"/>
    </row>
    <row r="68" spans="1:7" ht="38.25">
      <c r="A68" s="27" t="s">
        <v>79</v>
      </c>
      <c r="B68" s="50" t="s">
        <v>80</v>
      </c>
      <c r="C68" s="49"/>
      <c r="D68" s="54"/>
      <c r="E68" s="60"/>
      <c r="F68" s="57"/>
      <c r="G68" s="58"/>
    </row>
    <row r="69" spans="1:7" ht="77.25" customHeight="1">
      <c r="A69" s="27" t="s">
        <v>81</v>
      </c>
      <c r="B69" s="50" t="s">
        <v>82</v>
      </c>
      <c r="C69" s="49"/>
      <c r="D69" s="54"/>
      <c r="E69" s="60"/>
      <c r="F69" s="57"/>
      <c r="G69" s="58"/>
    </row>
    <row r="70" spans="1:7">
      <c r="A70" s="29"/>
      <c r="C70" s="49"/>
      <c r="D70" s="54"/>
      <c r="E70" s="60"/>
      <c r="F70" s="57"/>
      <c r="G70" s="58"/>
    </row>
    <row r="71" spans="1:7" s="66" customFormat="1">
      <c r="A71" s="29">
        <v>2.2000000000000002</v>
      </c>
      <c r="B71" s="66" t="s">
        <v>77</v>
      </c>
      <c r="C71" s="67"/>
      <c r="D71" s="68"/>
      <c r="E71" s="69"/>
      <c r="F71" s="70"/>
      <c r="G71" s="71"/>
    </row>
    <row r="72" spans="1:7">
      <c r="A72" s="29" t="s">
        <v>83</v>
      </c>
      <c r="B72" s="47" t="s">
        <v>84</v>
      </c>
      <c r="C72" s="49" t="s">
        <v>40</v>
      </c>
      <c r="D72" s="54">
        <v>1</v>
      </c>
      <c r="E72" s="60"/>
      <c r="F72" s="57"/>
      <c r="G72" s="58">
        <f>D72*(E72+F72)</f>
        <v>0</v>
      </c>
    </row>
    <row r="73" spans="1:7">
      <c r="A73" s="29"/>
      <c r="C73" s="49"/>
      <c r="D73" s="54"/>
      <c r="E73" s="60"/>
      <c r="F73" s="57"/>
      <c r="G73" s="58"/>
    </row>
    <row r="74" spans="1:7">
      <c r="A74" s="29"/>
      <c r="C74" s="49"/>
      <c r="D74" s="54"/>
      <c r="E74" s="60"/>
      <c r="F74" s="57"/>
      <c r="G74" s="58"/>
    </row>
    <row r="75" spans="1:7" ht="29.25" customHeight="1">
      <c r="A75" s="99" t="s">
        <v>85</v>
      </c>
      <c r="B75" s="100"/>
      <c r="C75" s="100"/>
      <c r="D75" s="100"/>
      <c r="E75" s="20"/>
      <c r="F75" s="21"/>
      <c r="G75" s="22">
        <f>SUM(G72:G72)</f>
        <v>0</v>
      </c>
    </row>
    <row r="76" spans="1:7" ht="15.75">
      <c r="A76" s="29"/>
      <c r="B76" s="51" t="s">
        <v>86</v>
      </c>
      <c r="C76" s="49"/>
      <c r="D76" s="54"/>
      <c r="E76" s="60"/>
      <c r="F76" s="57"/>
      <c r="G76" s="58"/>
    </row>
    <row r="77" spans="1:7" ht="15.75">
      <c r="A77" s="19">
        <v>3</v>
      </c>
      <c r="B77" s="51" t="s">
        <v>87</v>
      </c>
      <c r="C77" s="49"/>
      <c r="D77" s="54"/>
      <c r="E77" s="60"/>
      <c r="F77" s="57"/>
      <c r="G77" s="58"/>
    </row>
    <row r="78" spans="1:7">
      <c r="A78" s="29">
        <v>3.1</v>
      </c>
      <c r="B78" s="25" t="s">
        <v>78</v>
      </c>
      <c r="C78" s="49"/>
      <c r="D78" s="54"/>
      <c r="E78" s="60"/>
      <c r="F78" s="57"/>
      <c r="G78" s="58"/>
    </row>
    <row r="79" spans="1:7" ht="51">
      <c r="A79" s="27" t="s">
        <v>88</v>
      </c>
      <c r="B79" s="50" t="s">
        <v>89</v>
      </c>
      <c r="C79" s="49"/>
      <c r="D79" s="54"/>
      <c r="E79" s="60"/>
      <c r="F79" s="57"/>
      <c r="G79" s="58"/>
    </row>
    <row r="80" spans="1:7" ht="25.5">
      <c r="A80" s="27" t="s">
        <v>81</v>
      </c>
      <c r="B80" s="50" t="s">
        <v>90</v>
      </c>
      <c r="C80" s="49"/>
      <c r="D80" s="54"/>
      <c r="E80" s="60"/>
      <c r="F80" s="57"/>
      <c r="G80" s="58"/>
    </row>
    <row r="81" spans="1:7" ht="25.5">
      <c r="A81" s="27" t="s">
        <v>91</v>
      </c>
      <c r="B81" s="50" t="s">
        <v>92</v>
      </c>
      <c r="C81" s="49"/>
      <c r="D81" s="54"/>
      <c r="E81" s="60"/>
      <c r="F81" s="57"/>
      <c r="G81" s="58"/>
    </row>
    <row r="82" spans="1:7" ht="38.25">
      <c r="A82" s="27" t="s">
        <v>93</v>
      </c>
      <c r="B82" s="50" t="s">
        <v>94</v>
      </c>
      <c r="C82" s="49"/>
      <c r="D82" s="54"/>
      <c r="E82" s="60"/>
      <c r="F82" s="57"/>
      <c r="G82" s="58"/>
    </row>
    <row r="83" spans="1:7" ht="51">
      <c r="A83" s="27" t="s">
        <v>95</v>
      </c>
      <c r="B83" s="50" t="s">
        <v>96</v>
      </c>
      <c r="C83" s="49"/>
      <c r="D83" s="54"/>
      <c r="E83" s="60"/>
      <c r="F83" s="57"/>
      <c r="G83" s="58"/>
    </row>
    <row r="84" spans="1:7" ht="51">
      <c r="A84" s="27" t="s">
        <v>97</v>
      </c>
      <c r="B84" s="50" t="s">
        <v>98</v>
      </c>
      <c r="C84" s="49"/>
      <c r="D84" s="54"/>
      <c r="E84" s="60"/>
      <c r="F84" s="57"/>
      <c r="G84" s="58"/>
    </row>
    <row r="85" spans="1:7" ht="25.5">
      <c r="A85" s="29" t="s">
        <v>99</v>
      </c>
      <c r="B85" s="50" t="s">
        <v>100</v>
      </c>
      <c r="C85" s="49" t="s">
        <v>40</v>
      </c>
      <c r="D85" s="54">
        <v>1</v>
      </c>
      <c r="E85" s="60"/>
      <c r="F85" s="57"/>
      <c r="G85" s="58">
        <f t="shared" ref="G85" si="1">D85*(E85+F85)</f>
        <v>0</v>
      </c>
    </row>
    <row r="86" spans="1:7">
      <c r="A86" s="29"/>
      <c r="B86" s="50"/>
      <c r="C86" s="37"/>
      <c r="D86" s="54"/>
      <c r="E86" s="60"/>
      <c r="F86" s="57"/>
      <c r="G86" s="58"/>
    </row>
    <row r="87" spans="1:7" ht="29.25" customHeight="1">
      <c r="A87" s="99" t="s">
        <v>101</v>
      </c>
      <c r="B87" s="100"/>
      <c r="C87" s="100"/>
      <c r="D87" s="100"/>
      <c r="E87" s="20"/>
      <c r="F87" s="21"/>
      <c r="G87" s="22">
        <f>SUM(G85:G85)</f>
        <v>0</v>
      </c>
    </row>
    <row r="88" spans="1:7" ht="15.75">
      <c r="A88" s="29"/>
      <c r="B88" s="51" t="s">
        <v>102</v>
      </c>
      <c r="C88" s="49"/>
      <c r="D88" s="54"/>
      <c r="E88" s="60"/>
      <c r="F88" s="57"/>
      <c r="G88" s="58"/>
    </row>
    <row r="89" spans="1:7" ht="15.75">
      <c r="A89" s="19">
        <v>4</v>
      </c>
      <c r="B89" s="51" t="s">
        <v>103</v>
      </c>
      <c r="C89" s="49"/>
      <c r="D89" s="54"/>
      <c r="E89" s="60"/>
      <c r="F89" s="57"/>
      <c r="G89" s="58"/>
    </row>
    <row r="90" spans="1:7">
      <c r="A90" s="29">
        <v>4.0999999999999996</v>
      </c>
      <c r="B90" s="25" t="s">
        <v>78</v>
      </c>
      <c r="C90" s="49"/>
      <c r="D90" s="54"/>
      <c r="E90" s="60"/>
      <c r="F90" s="57"/>
      <c r="G90" s="58"/>
    </row>
    <row r="91" spans="1:7" ht="63.75">
      <c r="A91" s="27" t="s">
        <v>79</v>
      </c>
      <c r="B91" s="50" t="s">
        <v>104</v>
      </c>
      <c r="C91" s="49"/>
      <c r="D91" s="54"/>
      <c r="E91" s="60"/>
      <c r="F91" s="57"/>
      <c r="G91" s="58"/>
    </row>
    <row r="92" spans="1:7" ht="63.75">
      <c r="A92" s="27" t="s">
        <v>81</v>
      </c>
      <c r="B92" s="50" t="s">
        <v>105</v>
      </c>
      <c r="C92" s="49"/>
      <c r="D92" s="54"/>
      <c r="E92" s="60"/>
      <c r="F92" s="57"/>
      <c r="G92" s="58"/>
    </row>
    <row r="93" spans="1:7" ht="25.5">
      <c r="A93" s="27" t="s">
        <v>91</v>
      </c>
      <c r="B93" s="50" t="s">
        <v>106</v>
      </c>
      <c r="C93" s="49"/>
      <c r="D93" s="54"/>
      <c r="E93" s="60"/>
      <c r="F93" s="57"/>
      <c r="G93" s="58"/>
    </row>
    <row r="94" spans="1:7" ht="88.5" customHeight="1">
      <c r="A94" s="27" t="s">
        <v>93</v>
      </c>
      <c r="B94" s="50" t="s">
        <v>107</v>
      </c>
      <c r="C94" s="49"/>
      <c r="D94" s="54"/>
      <c r="E94" s="60"/>
      <c r="F94" s="57"/>
      <c r="G94" s="58"/>
    </row>
    <row r="95" spans="1:7" ht="38.25">
      <c r="A95" s="27" t="s">
        <v>95</v>
      </c>
      <c r="B95" s="50" t="s">
        <v>108</v>
      </c>
      <c r="C95" s="49"/>
      <c r="D95" s="54"/>
      <c r="E95" s="60"/>
      <c r="F95" s="57"/>
      <c r="G95" s="58"/>
    </row>
    <row r="96" spans="1:7" ht="51">
      <c r="A96" s="27" t="s">
        <v>97</v>
      </c>
      <c r="B96" s="50" t="s">
        <v>109</v>
      </c>
      <c r="C96" s="49"/>
      <c r="D96" s="54"/>
      <c r="E96" s="60"/>
      <c r="F96" s="57"/>
      <c r="G96" s="58"/>
    </row>
    <row r="97" spans="1:11">
      <c r="A97" s="27"/>
      <c r="B97" s="50"/>
      <c r="C97" s="49"/>
      <c r="D97" s="54"/>
      <c r="E97" s="60"/>
      <c r="F97" s="57"/>
      <c r="G97" s="58"/>
    </row>
    <row r="98" spans="1:11" s="66" customFormat="1">
      <c r="A98" s="29">
        <v>4.2</v>
      </c>
      <c r="B98" s="66" t="s">
        <v>103</v>
      </c>
      <c r="C98" s="67"/>
      <c r="D98" s="68"/>
      <c r="E98" s="69"/>
      <c r="F98" s="70"/>
      <c r="G98" s="71"/>
    </row>
    <row r="99" spans="1:11" ht="38.25">
      <c r="A99" s="29"/>
      <c r="B99" s="48" t="s">
        <v>110</v>
      </c>
      <c r="C99" s="37"/>
      <c r="D99" s="54"/>
      <c r="E99" s="60"/>
      <c r="F99" s="57"/>
      <c r="G99" s="58"/>
    </row>
    <row r="100" spans="1:11">
      <c r="A100" s="29" t="s">
        <v>111</v>
      </c>
      <c r="B100" s="47" t="s">
        <v>112</v>
      </c>
      <c r="C100" s="37" t="s">
        <v>113</v>
      </c>
      <c r="D100" s="54">
        <v>0</v>
      </c>
      <c r="E100" s="60"/>
      <c r="F100" s="57"/>
      <c r="G100" s="58">
        <f t="shared" ref="G100:G103" si="2">D100*(E100+F100)</f>
        <v>0</v>
      </c>
    </row>
    <row r="101" spans="1:11">
      <c r="A101" s="29" t="s">
        <v>114</v>
      </c>
      <c r="B101" s="47" t="s">
        <v>115</v>
      </c>
      <c r="C101" s="37" t="s">
        <v>113</v>
      </c>
      <c r="D101" s="54">
        <v>1.54</v>
      </c>
      <c r="E101" s="60"/>
      <c r="F101" s="57"/>
      <c r="G101" s="58">
        <f t="shared" si="2"/>
        <v>0</v>
      </c>
    </row>
    <row r="102" spans="1:11">
      <c r="A102" s="29" t="s">
        <v>116</v>
      </c>
      <c r="B102" s="47" t="s">
        <v>117</v>
      </c>
      <c r="C102" s="37" t="s">
        <v>113</v>
      </c>
      <c r="D102" s="73">
        <v>0</v>
      </c>
      <c r="E102" s="60"/>
      <c r="F102" s="57"/>
      <c r="G102" s="58">
        <f t="shared" si="2"/>
        <v>0</v>
      </c>
    </row>
    <row r="103" spans="1:11">
      <c r="A103" s="29" t="s">
        <v>118</v>
      </c>
      <c r="B103" s="47" t="s">
        <v>119</v>
      </c>
      <c r="C103" s="37" t="s">
        <v>113</v>
      </c>
      <c r="D103" s="54">
        <v>3.08</v>
      </c>
      <c r="E103" s="60"/>
      <c r="F103" s="57"/>
      <c r="G103" s="58">
        <f t="shared" si="2"/>
        <v>0</v>
      </c>
    </row>
    <row r="104" spans="1:11">
      <c r="A104" s="29"/>
      <c r="C104" s="37"/>
      <c r="D104" s="54"/>
      <c r="E104" s="60"/>
      <c r="F104" s="57"/>
      <c r="G104" s="58"/>
    </row>
    <row r="105" spans="1:11" ht="29.25" customHeight="1">
      <c r="A105" s="99" t="s">
        <v>120</v>
      </c>
      <c r="B105" s="100"/>
      <c r="C105" s="100"/>
      <c r="D105" s="100"/>
      <c r="E105" s="20"/>
      <c r="F105" s="21"/>
      <c r="G105" s="22">
        <f>SUM(G100:G103)</f>
        <v>0</v>
      </c>
    </row>
    <row r="106" spans="1:11" ht="15.75">
      <c r="A106" s="29"/>
      <c r="B106" s="51" t="s">
        <v>121</v>
      </c>
      <c r="C106" s="49"/>
      <c r="D106" s="54"/>
      <c r="E106" s="60"/>
      <c r="F106" s="57"/>
      <c r="G106" s="58"/>
      <c r="K106" s="89"/>
    </row>
    <row r="107" spans="1:11" ht="15.75">
      <c r="A107" s="19">
        <v>5</v>
      </c>
      <c r="B107" s="51" t="s">
        <v>122</v>
      </c>
      <c r="C107" s="49"/>
      <c r="D107" s="54"/>
      <c r="E107" s="60"/>
      <c r="F107" s="57"/>
      <c r="G107" s="58"/>
    </row>
    <row r="108" spans="1:11" s="66" customFormat="1">
      <c r="A108" s="29">
        <v>5.0999999999999996</v>
      </c>
      <c r="B108" s="66" t="s">
        <v>78</v>
      </c>
      <c r="C108" s="67"/>
      <c r="D108" s="68"/>
      <c r="E108" s="69"/>
      <c r="F108" s="70"/>
      <c r="G108" s="71"/>
    </row>
    <row r="109" spans="1:11" ht="38.25">
      <c r="A109" s="27" t="s">
        <v>88</v>
      </c>
      <c r="B109" s="50" t="s">
        <v>123</v>
      </c>
      <c r="C109" s="49"/>
      <c r="D109" s="54"/>
      <c r="E109" s="60"/>
      <c r="F109" s="57"/>
      <c r="G109" s="58"/>
    </row>
    <row r="110" spans="1:11" ht="51">
      <c r="A110" s="27" t="s">
        <v>81</v>
      </c>
      <c r="B110" s="50" t="s">
        <v>124</v>
      </c>
      <c r="C110" s="49"/>
      <c r="D110" s="54"/>
      <c r="E110" s="60"/>
      <c r="F110" s="57"/>
      <c r="G110" s="58"/>
    </row>
    <row r="111" spans="1:11" ht="25.5">
      <c r="A111" s="27" t="s">
        <v>91</v>
      </c>
      <c r="B111" s="50" t="s">
        <v>125</v>
      </c>
      <c r="C111" s="49"/>
      <c r="D111" s="54"/>
      <c r="E111" s="60"/>
      <c r="F111" s="57"/>
      <c r="G111" s="58"/>
    </row>
    <row r="112" spans="1:11">
      <c r="A112" s="27" t="s">
        <v>93</v>
      </c>
      <c r="B112" s="50" t="s">
        <v>126</v>
      </c>
      <c r="C112" s="49"/>
      <c r="D112" s="54"/>
      <c r="E112" s="60"/>
      <c r="F112" s="57"/>
      <c r="G112" s="58"/>
    </row>
    <row r="113" spans="1:14">
      <c r="A113" s="29"/>
      <c r="C113" s="37"/>
      <c r="D113" s="54"/>
      <c r="E113" s="60"/>
      <c r="F113" s="57"/>
      <c r="G113" s="58"/>
    </row>
    <row r="114" spans="1:14" s="66" customFormat="1">
      <c r="A114" s="29">
        <v>5.2</v>
      </c>
      <c r="B114" s="66" t="s">
        <v>122</v>
      </c>
      <c r="C114" s="67"/>
      <c r="D114" s="68"/>
      <c r="E114" s="69"/>
      <c r="F114" s="70"/>
      <c r="G114" s="71"/>
    </row>
    <row r="115" spans="1:14">
      <c r="A115" s="29" t="s">
        <v>127</v>
      </c>
      <c r="B115" s="47" t="s">
        <v>128</v>
      </c>
      <c r="C115" s="49" t="s">
        <v>129</v>
      </c>
      <c r="D115" s="73">
        <v>8</v>
      </c>
      <c r="E115" s="60"/>
      <c r="F115" s="57"/>
      <c r="G115" s="58">
        <f t="shared" ref="G115:G118" si="3">D115*(E115+F115)</f>
        <v>0</v>
      </c>
    </row>
    <row r="116" spans="1:14">
      <c r="A116" s="29" t="s">
        <v>130</v>
      </c>
      <c r="B116" s="47" t="s">
        <v>131</v>
      </c>
      <c r="C116" s="49" t="s">
        <v>129</v>
      </c>
      <c r="D116" s="73">
        <v>1</v>
      </c>
      <c r="E116" s="60"/>
      <c r="F116" s="57"/>
      <c r="G116" s="58">
        <f t="shared" si="3"/>
        <v>0</v>
      </c>
      <c r="H116" s="93"/>
      <c r="J116" s="63"/>
      <c r="K116" s="64"/>
      <c r="L116" s="64"/>
    </row>
    <row r="117" spans="1:14">
      <c r="A117" s="29" t="s">
        <v>132</v>
      </c>
      <c r="B117" s="47" t="s">
        <v>133</v>
      </c>
      <c r="C117" s="49" t="s">
        <v>129</v>
      </c>
      <c r="D117" s="73">
        <v>1</v>
      </c>
      <c r="E117" s="60"/>
      <c r="F117" s="57"/>
      <c r="G117" s="58">
        <f t="shared" si="3"/>
        <v>0</v>
      </c>
      <c r="I117" s="92"/>
    </row>
    <row r="118" spans="1:14">
      <c r="A118" s="29" t="s">
        <v>134</v>
      </c>
      <c r="B118" s="47" t="s">
        <v>135</v>
      </c>
      <c r="C118" s="37" t="s">
        <v>113</v>
      </c>
      <c r="D118" s="73">
        <v>28</v>
      </c>
      <c r="E118" s="60"/>
      <c r="F118" s="57"/>
      <c r="G118" s="58">
        <f t="shared" si="3"/>
        <v>0</v>
      </c>
      <c r="H118" s="93"/>
      <c r="I118" s="92"/>
      <c r="J118" s="92"/>
      <c r="L118" s="64"/>
      <c r="M118" s="64"/>
      <c r="N118" s="64"/>
    </row>
    <row r="119" spans="1:14">
      <c r="A119" s="29"/>
      <c r="C119" s="49"/>
      <c r="D119" s="54"/>
      <c r="E119" s="60"/>
      <c r="F119" s="57"/>
      <c r="G119" s="58"/>
    </row>
    <row r="120" spans="1:14" ht="29.25" customHeight="1">
      <c r="A120" s="99" t="s">
        <v>136</v>
      </c>
      <c r="B120" s="100"/>
      <c r="C120" s="100"/>
      <c r="D120" s="100"/>
      <c r="E120" s="20"/>
      <c r="F120" s="21"/>
      <c r="G120" s="22">
        <f>SUM(G115:G118)</f>
        <v>0</v>
      </c>
    </row>
    <row r="121" spans="1:14" ht="15.75">
      <c r="A121" s="29"/>
      <c r="B121" s="51" t="s">
        <v>137</v>
      </c>
      <c r="C121" s="49"/>
      <c r="D121" s="54"/>
      <c r="E121" s="60"/>
      <c r="F121" s="57"/>
      <c r="G121" s="58"/>
    </row>
    <row r="122" spans="1:14" ht="15.75">
      <c r="A122" s="19">
        <v>6</v>
      </c>
      <c r="B122" s="51" t="s">
        <v>138</v>
      </c>
      <c r="C122" s="49"/>
      <c r="D122" s="54"/>
      <c r="E122" s="60"/>
      <c r="F122" s="57"/>
      <c r="G122" s="58"/>
    </row>
    <row r="123" spans="1:14" s="66" customFormat="1">
      <c r="A123" s="29">
        <v>6.1</v>
      </c>
      <c r="B123" s="66" t="s">
        <v>78</v>
      </c>
      <c r="C123" s="72"/>
      <c r="D123" s="68"/>
      <c r="E123" s="69"/>
      <c r="F123" s="70"/>
      <c r="G123" s="71"/>
    </row>
    <row r="124" spans="1:14" ht="51">
      <c r="A124" s="27" t="s">
        <v>88</v>
      </c>
      <c r="B124" s="50" t="s">
        <v>139</v>
      </c>
      <c r="C124" s="49"/>
      <c r="D124" s="54"/>
      <c r="E124" s="60"/>
      <c r="F124" s="57"/>
      <c r="G124" s="58"/>
    </row>
    <row r="125" spans="1:14">
      <c r="A125" s="27" t="s">
        <v>81</v>
      </c>
      <c r="B125" s="50" t="s">
        <v>140</v>
      </c>
      <c r="C125" s="49"/>
      <c r="D125" s="54"/>
      <c r="E125" s="60"/>
      <c r="F125" s="57"/>
      <c r="G125" s="58"/>
    </row>
    <row r="126" spans="1:14" ht="15.75" customHeight="1">
      <c r="A126" s="27" t="s">
        <v>91</v>
      </c>
      <c r="B126" s="50" t="s">
        <v>141</v>
      </c>
      <c r="C126" s="49"/>
      <c r="D126" s="54"/>
      <c r="E126" s="60"/>
      <c r="F126" s="57"/>
      <c r="G126" s="58"/>
    </row>
    <row r="127" spans="1:14">
      <c r="A127" s="27"/>
      <c r="B127" s="50"/>
      <c r="C127" s="49"/>
      <c r="D127" s="54"/>
      <c r="E127" s="60"/>
      <c r="F127" s="57"/>
      <c r="G127" s="58"/>
    </row>
    <row r="128" spans="1:14" s="66" customFormat="1">
      <c r="A128" s="29">
        <v>6.2</v>
      </c>
      <c r="B128" s="66" t="s">
        <v>142</v>
      </c>
      <c r="C128" s="72"/>
      <c r="D128" s="68"/>
      <c r="E128" s="69"/>
      <c r="F128" s="70"/>
      <c r="G128" s="71"/>
    </row>
    <row r="129" spans="1:10" s="66" customFormat="1">
      <c r="A129" s="29" t="s">
        <v>143</v>
      </c>
      <c r="B129" s="47" t="s">
        <v>144</v>
      </c>
      <c r="C129" s="78" t="s">
        <v>145</v>
      </c>
      <c r="D129" s="73">
        <v>15</v>
      </c>
      <c r="E129" s="60"/>
      <c r="F129" s="57"/>
      <c r="G129" s="58">
        <f t="shared" ref="G129" si="4">D129*(E129+F129)</f>
        <v>0</v>
      </c>
    </row>
    <row r="130" spans="1:10">
      <c r="A130" s="29" t="s">
        <v>146</v>
      </c>
      <c r="B130" s="47" t="s">
        <v>147</v>
      </c>
      <c r="C130" s="37" t="s">
        <v>113</v>
      </c>
      <c r="D130" s="73">
        <v>80.3</v>
      </c>
      <c r="E130" s="60"/>
      <c r="F130" s="57"/>
      <c r="G130" s="58">
        <f t="shared" ref="G130" si="5">D130*(E130+F130)</f>
        <v>0</v>
      </c>
    </row>
    <row r="131" spans="1:10">
      <c r="A131" s="29" t="s">
        <v>148</v>
      </c>
      <c r="B131" s="47" t="s">
        <v>149</v>
      </c>
      <c r="C131" s="37" t="s">
        <v>113</v>
      </c>
      <c r="D131" s="73">
        <v>1.6</v>
      </c>
      <c r="E131" s="60"/>
      <c r="F131" s="57"/>
      <c r="G131" s="58">
        <f t="shared" ref="G131" si="6">D131*(E131+F131)</f>
        <v>0</v>
      </c>
    </row>
    <row r="132" spans="1:10">
      <c r="A132" s="29"/>
      <c r="C132" s="37"/>
      <c r="D132" s="74"/>
      <c r="E132" s="60"/>
      <c r="F132" s="57"/>
      <c r="G132" s="58"/>
    </row>
    <row r="133" spans="1:10" s="66" customFormat="1">
      <c r="A133" s="29">
        <v>6.3</v>
      </c>
      <c r="B133" s="66" t="s">
        <v>150</v>
      </c>
      <c r="C133" s="72"/>
      <c r="D133" s="68"/>
      <c r="E133" s="69"/>
      <c r="F133" s="70"/>
      <c r="G133" s="71"/>
    </row>
    <row r="134" spans="1:10" ht="27.75" customHeight="1">
      <c r="A134" s="29" t="s">
        <v>151</v>
      </c>
      <c r="B134" s="94" t="s">
        <v>152</v>
      </c>
      <c r="C134" s="37" t="s">
        <v>113</v>
      </c>
      <c r="D134" s="73">
        <f>80.3-1.6</f>
        <v>78.7</v>
      </c>
      <c r="E134" s="60"/>
      <c r="F134" s="57"/>
      <c r="G134" s="58">
        <f t="shared" ref="G134:G136" si="7">D134*(E134+F134)</f>
        <v>0</v>
      </c>
      <c r="H134" s="87"/>
    </row>
    <row r="135" spans="1:10">
      <c r="A135" s="29" t="s">
        <v>153</v>
      </c>
      <c r="B135" s="47" t="s">
        <v>154</v>
      </c>
      <c r="C135" s="37" t="s">
        <v>113</v>
      </c>
      <c r="D135" s="73">
        <v>1.6</v>
      </c>
      <c r="E135" s="60"/>
      <c r="F135" s="57"/>
      <c r="G135" s="58">
        <f t="shared" si="7"/>
        <v>0</v>
      </c>
      <c r="I135" s="87"/>
    </row>
    <row r="136" spans="1:10">
      <c r="A136" s="29" t="s">
        <v>155</v>
      </c>
      <c r="B136" s="47" t="s">
        <v>156</v>
      </c>
      <c r="C136" s="37" t="s">
        <v>113</v>
      </c>
      <c r="D136" s="73">
        <v>0</v>
      </c>
      <c r="E136" s="60"/>
      <c r="F136" s="57"/>
      <c r="G136" s="58">
        <f t="shared" si="7"/>
        <v>0</v>
      </c>
      <c r="J136" s="89"/>
    </row>
    <row r="137" spans="1:10">
      <c r="A137" s="29"/>
      <c r="C137" s="37"/>
      <c r="D137" s="74"/>
      <c r="E137" s="60"/>
      <c r="F137" s="57"/>
      <c r="G137" s="58"/>
    </row>
    <row r="138" spans="1:10">
      <c r="A138" s="29">
        <v>6.4</v>
      </c>
      <c r="B138" s="66" t="s">
        <v>157</v>
      </c>
      <c r="C138" s="49"/>
      <c r="D138" s="74"/>
      <c r="E138" s="60"/>
      <c r="F138" s="57"/>
      <c r="G138" s="58"/>
      <c r="J138" s="89"/>
    </row>
    <row r="139" spans="1:10">
      <c r="A139" s="29" t="s">
        <v>158</v>
      </c>
      <c r="B139" s="47" t="s">
        <v>159</v>
      </c>
      <c r="C139" s="37" t="s">
        <v>113</v>
      </c>
      <c r="D139" s="73">
        <v>1.54</v>
      </c>
      <c r="E139" s="60"/>
      <c r="F139" s="57"/>
      <c r="G139" s="58">
        <f t="shared" ref="G139" si="8">D139*(E139+F139)</f>
        <v>0</v>
      </c>
    </row>
    <row r="140" spans="1:10">
      <c r="A140" s="29"/>
      <c r="C140" s="49"/>
      <c r="D140" s="54"/>
      <c r="E140" s="60"/>
      <c r="F140" s="57"/>
      <c r="G140" s="58"/>
    </row>
    <row r="141" spans="1:10" ht="29.25" customHeight="1">
      <c r="A141" s="99" t="s">
        <v>160</v>
      </c>
      <c r="B141" s="100"/>
      <c r="C141" s="100"/>
      <c r="D141" s="100"/>
      <c r="E141" s="20"/>
      <c r="F141" s="21"/>
      <c r="G141" s="22">
        <f>SUM(G130:G139)</f>
        <v>0</v>
      </c>
    </row>
    <row r="142" spans="1:10" ht="15.75">
      <c r="A142" s="29"/>
      <c r="B142" s="51" t="s">
        <v>161</v>
      </c>
      <c r="C142" s="49"/>
      <c r="D142" s="54"/>
      <c r="E142" s="60"/>
      <c r="F142" s="57"/>
      <c r="G142" s="58"/>
    </row>
    <row r="143" spans="1:10" ht="15.75">
      <c r="A143" s="19">
        <v>7</v>
      </c>
      <c r="B143" s="51" t="s">
        <v>162</v>
      </c>
      <c r="C143" s="49"/>
      <c r="D143" s="54"/>
      <c r="E143" s="60"/>
      <c r="F143" s="57"/>
      <c r="G143" s="58"/>
    </row>
    <row r="144" spans="1:10" s="66" customFormat="1">
      <c r="A144" s="29">
        <v>7.1</v>
      </c>
      <c r="B144" s="66" t="s">
        <v>78</v>
      </c>
      <c r="C144" s="72"/>
      <c r="D144" s="68"/>
      <c r="E144" s="69"/>
      <c r="F144" s="70"/>
      <c r="G144" s="71"/>
    </row>
    <row r="145" spans="1:14" ht="63.75">
      <c r="A145" s="27" t="s">
        <v>88</v>
      </c>
      <c r="B145" s="50" t="s">
        <v>163</v>
      </c>
      <c r="C145" s="49"/>
      <c r="D145" s="54"/>
      <c r="E145" s="60"/>
      <c r="F145" s="57"/>
      <c r="G145" s="58"/>
    </row>
    <row r="146" spans="1:14" ht="25.5">
      <c r="A146" s="27" t="s">
        <v>81</v>
      </c>
      <c r="B146" s="50" t="s">
        <v>164</v>
      </c>
      <c r="C146" s="49"/>
      <c r="D146" s="54"/>
      <c r="E146" s="60"/>
      <c r="F146" s="57"/>
      <c r="G146" s="58"/>
    </row>
    <row r="147" spans="1:14" ht="25.5">
      <c r="A147" s="27" t="s">
        <v>91</v>
      </c>
      <c r="B147" s="50" t="s">
        <v>165</v>
      </c>
      <c r="C147" s="49"/>
      <c r="D147" s="54"/>
      <c r="E147" s="60"/>
      <c r="F147" s="57"/>
      <c r="G147" s="58"/>
    </row>
    <row r="148" spans="1:14">
      <c r="A148" s="27" t="s">
        <v>93</v>
      </c>
      <c r="B148" s="50" t="s">
        <v>166</v>
      </c>
      <c r="C148" s="49"/>
      <c r="D148" s="54"/>
      <c r="E148" s="60"/>
      <c r="F148" s="57"/>
      <c r="G148" s="58"/>
    </row>
    <row r="149" spans="1:14" ht="25.5">
      <c r="A149" s="27" t="s">
        <v>95</v>
      </c>
      <c r="B149" s="50" t="s">
        <v>167</v>
      </c>
      <c r="C149" s="49"/>
      <c r="D149" s="54"/>
      <c r="E149" s="60"/>
      <c r="F149" s="57"/>
      <c r="G149" s="58"/>
    </row>
    <row r="150" spans="1:14" ht="127.5">
      <c r="A150" s="27" t="s">
        <v>97</v>
      </c>
      <c r="B150" s="50" t="s">
        <v>168</v>
      </c>
      <c r="C150" s="49"/>
      <c r="D150" s="54"/>
      <c r="E150" s="60"/>
      <c r="F150" s="57"/>
      <c r="G150" s="58"/>
    </row>
    <row r="151" spans="1:14" ht="38.25">
      <c r="A151" s="27" t="s">
        <v>169</v>
      </c>
      <c r="B151" s="50" t="s">
        <v>170</v>
      </c>
      <c r="C151" s="49"/>
      <c r="D151" s="54"/>
      <c r="E151" s="60"/>
      <c r="F151" s="57"/>
      <c r="G151" s="58"/>
    </row>
    <row r="152" spans="1:14" ht="15.75">
      <c r="A152" s="19"/>
      <c r="B152" s="51"/>
      <c r="C152" s="49"/>
      <c r="D152" s="54"/>
      <c r="E152" s="60"/>
      <c r="F152" s="57"/>
      <c r="G152" s="58"/>
    </row>
    <row r="153" spans="1:14" s="66" customFormat="1">
      <c r="A153" s="29">
        <v>7.2</v>
      </c>
      <c r="B153" s="66" t="s">
        <v>171</v>
      </c>
      <c r="C153" s="72"/>
      <c r="D153" s="68"/>
      <c r="E153" s="69"/>
      <c r="F153" s="70"/>
      <c r="G153" s="71"/>
    </row>
    <row r="154" spans="1:14">
      <c r="A154" s="29" t="s">
        <v>172</v>
      </c>
      <c r="B154" s="47" t="s">
        <v>173</v>
      </c>
      <c r="C154" s="37" t="s">
        <v>113</v>
      </c>
      <c r="D154" s="73">
        <v>0</v>
      </c>
      <c r="E154" s="60"/>
      <c r="F154" s="57"/>
      <c r="G154" s="58">
        <f t="shared" ref="G154:G156" si="9">D154*(E154+F154)</f>
        <v>0</v>
      </c>
    </row>
    <row r="155" spans="1:14">
      <c r="A155" s="29" t="s">
        <v>174</v>
      </c>
      <c r="B155" s="47" t="s">
        <v>175</v>
      </c>
      <c r="C155" s="37" t="s">
        <v>113</v>
      </c>
      <c r="D155" s="54">
        <f>D103</f>
        <v>3.08</v>
      </c>
      <c r="E155" s="60"/>
      <c r="F155" s="57"/>
      <c r="G155" s="58">
        <f t="shared" si="9"/>
        <v>0</v>
      </c>
    </row>
    <row r="156" spans="1:14">
      <c r="A156" s="29" t="s">
        <v>176</v>
      </c>
      <c r="B156" s="47" t="s">
        <v>177</v>
      </c>
      <c r="C156" s="37" t="s">
        <v>113</v>
      </c>
      <c r="D156" s="73">
        <v>0</v>
      </c>
      <c r="E156" s="60"/>
      <c r="F156" s="57"/>
      <c r="G156" s="58">
        <f t="shared" si="9"/>
        <v>0</v>
      </c>
    </row>
    <row r="157" spans="1:14">
      <c r="A157" s="29" t="s">
        <v>176</v>
      </c>
      <c r="B157" s="47" t="s">
        <v>178</v>
      </c>
      <c r="C157" s="37" t="s">
        <v>113</v>
      </c>
      <c r="D157" s="54">
        <v>153.12</v>
      </c>
      <c r="E157" s="60"/>
      <c r="F157" s="57"/>
      <c r="G157" s="58">
        <f t="shared" ref="G157" si="10">D157*(E157+F157)</f>
        <v>0</v>
      </c>
      <c r="I157" s="92"/>
      <c r="J157" s="92"/>
      <c r="K157" s="92"/>
      <c r="L157" s="64"/>
      <c r="M157" s="64"/>
      <c r="N157" s="64"/>
    </row>
    <row r="158" spans="1:14">
      <c r="A158" s="29"/>
      <c r="C158" s="49"/>
      <c r="D158" s="54"/>
      <c r="E158" s="60"/>
      <c r="F158" s="57"/>
      <c r="G158" s="58"/>
    </row>
    <row r="159" spans="1:14" ht="29.25" customHeight="1">
      <c r="A159" s="99" t="s">
        <v>179</v>
      </c>
      <c r="B159" s="100"/>
      <c r="C159" s="100"/>
      <c r="D159" s="100"/>
      <c r="E159" s="20"/>
      <c r="F159" s="21"/>
      <c r="G159" s="22">
        <f>SUM(G154:G157)</f>
        <v>0</v>
      </c>
    </row>
    <row r="160" spans="1:14" ht="15.75">
      <c r="A160" s="29"/>
      <c r="B160" s="51" t="s">
        <v>180</v>
      </c>
      <c r="C160" s="49"/>
      <c r="D160" s="54"/>
      <c r="E160" s="60"/>
      <c r="F160" s="57"/>
      <c r="G160" s="58"/>
    </row>
    <row r="161" spans="1:8" ht="15.75">
      <c r="A161" s="29"/>
      <c r="B161" s="51" t="s">
        <v>181</v>
      </c>
      <c r="C161" s="49"/>
      <c r="D161" s="54"/>
      <c r="E161" s="60"/>
      <c r="F161" s="57"/>
      <c r="G161" s="58"/>
    </row>
    <row r="162" spans="1:8" s="66" customFormat="1">
      <c r="A162" s="29">
        <v>8.1</v>
      </c>
      <c r="B162" s="66" t="s">
        <v>78</v>
      </c>
      <c r="C162" s="72"/>
      <c r="D162" s="68"/>
      <c r="E162" s="69"/>
      <c r="F162" s="70"/>
      <c r="G162" s="71"/>
    </row>
    <row r="163" spans="1:8" ht="51">
      <c r="A163" s="27" t="s">
        <v>88</v>
      </c>
      <c r="B163" s="50" t="s">
        <v>182</v>
      </c>
      <c r="C163" s="49"/>
      <c r="D163" s="54"/>
      <c r="E163" s="60"/>
      <c r="F163" s="57"/>
      <c r="G163" s="58"/>
    </row>
    <row r="164" spans="1:8" ht="51">
      <c r="A164" s="27" t="s">
        <v>81</v>
      </c>
      <c r="B164" s="50" t="s">
        <v>183</v>
      </c>
      <c r="C164" s="49"/>
      <c r="D164" s="54"/>
      <c r="E164" s="60"/>
      <c r="F164" s="57"/>
      <c r="G164" s="58"/>
    </row>
    <row r="165" spans="1:8" ht="63.75">
      <c r="A165" s="27" t="s">
        <v>91</v>
      </c>
      <c r="B165" s="50" t="s">
        <v>184</v>
      </c>
      <c r="C165" s="49"/>
      <c r="D165" s="54"/>
      <c r="E165" s="60"/>
      <c r="F165" s="57"/>
      <c r="G165" s="58"/>
    </row>
    <row r="166" spans="1:8" ht="25.5">
      <c r="A166" s="27" t="s">
        <v>93</v>
      </c>
      <c r="B166" s="50" t="s">
        <v>185</v>
      </c>
      <c r="C166" s="49"/>
      <c r="D166" s="54"/>
      <c r="E166" s="60"/>
      <c r="F166" s="57"/>
      <c r="G166" s="58"/>
    </row>
    <row r="167" spans="1:8" ht="15.75">
      <c r="A167" s="29"/>
      <c r="B167" s="51"/>
      <c r="C167" s="49"/>
      <c r="D167" s="54"/>
      <c r="E167" s="60"/>
      <c r="F167" s="57"/>
      <c r="G167" s="58"/>
    </row>
    <row r="168" spans="1:8" s="66" customFormat="1">
      <c r="A168" s="29">
        <v>8.1999999999999993</v>
      </c>
      <c r="B168" s="66" t="s">
        <v>186</v>
      </c>
      <c r="C168" s="72"/>
      <c r="D168" s="68"/>
      <c r="E168" s="69"/>
      <c r="F168" s="70"/>
      <c r="G168" s="71"/>
    </row>
    <row r="169" spans="1:8">
      <c r="A169" s="29" t="s">
        <v>187</v>
      </c>
      <c r="B169" s="47" t="s">
        <v>188</v>
      </c>
      <c r="C169" s="37" t="s">
        <v>113</v>
      </c>
      <c r="D169" s="73">
        <v>78.7</v>
      </c>
      <c r="E169" s="60"/>
      <c r="F169" s="57"/>
      <c r="G169" s="58">
        <f t="shared" ref="G169" si="11">D169*(E169+F169)</f>
        <v>0</v>
      </c>
      <c r="H169" s="88"/>
    </row>
    <row r="170" spans="1:8">
      <c r="A170" s="29"/>
      <c r="C170" s="37"/>
      <c r="D170" s="73"/>
      <c r="E170" s="60"/>
      <c r="F170" s="57"/>
      <c r="G170" s="58"/>
    </row>
    <row r="171" spans="1:8" s="66" customFormat="1">
      <c r="A171" s="29">
        <v>8.3000000000000007</v>
      </c>
      <c r="B171" s="66" t="s">
        <v>189</v>
      </c>
      <c r="C171" s="72"/>
      <c r="D171" s="68"/>
      <c r="E171" s="69"/>
      <c r="F171" s="70"/>
      <c r="G171" s="71"/>
    </row>
    <row r="172" spans="1:8">
      <c r="A172" s="29" t="s">
        <v>190</v>
      </c>
      <c r="B172" s="47" t="s">
        <v>191</v>
      </c>
      <c r="C172" s="37" t="s">
        <v>113</v>
      </c>
      <c r="D172" s="73">
        <v>1.56</v>
      </c>
      <c r="E172" s="60"/>
      <c r="F172" s="57"/>
      <c r="G172" s="58">
        <f t="shared" ref="G172" si="12">D172*(E172+F172)</f>
        <v>0</v>
      </c>
    </row>
    <row r="173" spans="1:8">
      <c r="A173" s="29"/>
      <c r="C173" s="37"/>
      <c r="D173" s="73"/>
      <c r="E173" s="60"/>
      <c r="F173" s="57"/>
      <c r="G173" s="58"/>
    </row>
    <row r="174" spans="1:8">
      <c r="A174" s="29"/>
      <c r="C174" s="49"/>
      <c r="D174" s="54"/>
      <c r="E174" s="60"/>
      <c r="F174" s="57"/>
      <c r="G174" s="58"/>
    </row>
    <row r="175" spans="1:8" ht="29.25" customHeight="1">
      <c r="A175" s="99" t="s">
        <v>192</v>
      </c>
      <c r="B175" s="100"/>
      <c r="C175" s="100"/>
      <c r="D175" s="100"/>
      <c r="E175" s="20"/>
      <c r="F175" s="21"/>
      <c r="G175" s="22">
        <f>SUM(G169:G172)</f>
        <v>0</v>
      </c>
    </row>
    <row r="176" spans="1:8" ht="15.75">
      <c r="A176" s="29"/>
      <c r="B176" s="51" t="s">
        <v>193</v>
      </c>
      <c r="C176" s="49"/>
      <c r="D176" s="54"/>
      <c r="E176" s="60"/>
      <c r="F176" s="57"/>
      <c r="G176" s="58"/>
    </row>
    <row r="177" spans="1:11" ht="15.75">
      <c r="A177" s="29"/>
      <c r="B177" s="51" t="s">
        <v>194</v>
      </c>
      <c r="C177" s="49"/>
      <c r="D177" s="54"/>
      <c r="E177" s="60"/>
      <c r="F177" s="57"/>
      <c r="G177" s="58"/>
    </row>
    <row r="178" spans="1:11" s="66" customFormat="1">
      <c r="A178" s="29">
        <v>9.1</v>
      </c>
      <c r="B178" s="66" t="s">
        <v>78</v>
      </c>
      <c r="C178" s="72"/>
      <c r="D178" s="68"/>
      <c r="E178" s="69"/>
      <c r="F178" s="70"/>
      <c r="G178" s="71"/>
      <c r="K178" s="47"/>
    </row>
    <row r="179" spans="1:11" ht="38.25">
      <c r="A179" s="27" t="s">
        <v>88</v>
      </c>
      <c r="B179" s="50" t="s">
        <v>195</v>
      </c>
      <c r="C179" s="49"/>
      <c r="D179" s="54"/>
      <c r="E179" s="60"/>
      <c r="F179" s="57"/>
      <c r="G179" s="58"/>
    </row>
    <row r="180" spans="1:11" ht="25.5">
      <c r="A180" s="27" t="s">
        <v>81</v>
      </c>
      <c r="B180" s="50" t="s">
        <v>196</v>
      </c>
      <c r="C180" s="49"/>
      <c r="D180" s="54"/>
      <c r="E180" s="60"/>
      <c r="F180" s="57"/>
      <c r="G180" s="58"/>
    </row>
    <row r="181" spans="1:11" ht="25.5">
      <c r="A181" s="27" t="s">
        <v>91</v>
      </c>
      <c r="B181" s="50" t="s">
        <v>197</v>
      </c>
      <c r="C181" s="49"/>
      <c r="D181" s="54"/>
      <c r="E181" s="60"/>
      <c r="F181" s="57"/>
      <c r="G181" s="58"/>
    </row>
    <row r="182" spans="1:11" ht="25.5">
      <c r="A182" s="27" t="s">
        <v>93</v>
      </c>
      <c r="B182" s="50" t="s">
        <v>185</v>
      </c>
      <c r="C182" s="49"/>
      <c r="D182" s="54"/>
      <c r="E182" s="60"/>
      <c r="F182" s="57"/>
      <c r="G182" s="58"/>
    </row>
    <row r="183" spans="1:11" ht="15.75">
      <c r="A183" s="29"/>
      <c r="B183" s="51"/>
      <c r="C183" s="49"/>
      <c r="D183" s="54"/>
      <c r="E183" s="60"/>
      <c r="F183" s="57"/>
      <c r="G183" s="58"/>
    </row>
    <row r="184" spans="1:11" s="66" customFormat="1">
      <c r="A184" s="29">
        <v>9.1999999999999993</v>
      </c>
      <c r="B184" s="66" t="s">
        <v>198</v>
      </c>
      <c r="C184" s="72"/>
      <c r="D184" s="68"/>
      <c r="E184" s="69"/>
      <c r="F184" s="70"/>
      <c r="G184" s="71"/>
    </row>
    <row r="185" spans="1:11">
      <c r="A185" s="29" t="s">
        <v>199</v>
      </c>
      <c r="B185" s="47" t="s">
        <v>200</v>
      </c>
      <c r="C185" s="78" t="s">
        <v>201</v>
      </c>
      <c r="D185" s="73">
        <v>76.56</v>
      </c>
      <c r="E185" s="60"/>
      <c r="F185" s="57"/>
      <c r="G185" s="58">
        <f t="shared" ref="G185" si="13">D185*(E185+F185)</f>
        <v>0</v>
      </c>
    </row>
    <row r="186" spans="1:11" ht="15.75">
      <c r="A186" s="29"/>
      <c r="B186" s="51"/>
      <c r="C186" s="49"/>
      <c r="D186" s="54"/>
      <c r="E186" s="60"/>
      <c r="F186" s="57"/>
      <c r="G186" s="58"/>
    </row>
    <row r="187" spans="1:11">
      <c r="A187" s="29"/>
      <c r="C187" s="78"/>
      <c r="D187" s="73"/>
      <c r="E187" s="60"/>
      <c r="F187" s="57"/>
      <c r="G187" s="58"/>
    </row>
    <row r="188" spans="1:11">
      <c r="A188" s="29"/>
      <c r="C188" s="78"/>
      <c r="D188" s="73"/>
      <c r="E188" s="60"/>
      <c r="F188" s="57"/>
      <c r="G188" s="58"/>
    </row>
    <row r="189" spans="1:11" ht="29.25" customHeight="1">
      <c r="A189" s="99" t="s">
        <v>202</v>
      </c>
      <c r="B189" s="100"/>
      <c r="C189" s="100"/>
      <c r="D189" s="100"/>
      <c r="E189" s="20"/>
      <c r="F189" s="21"/>
      <c r="G189" s="22">
        <f>SUM(G185:G186)</f>
        <v>0</v>
      </c>
    </row>
    <row r="190" spans="1:11" ht="15.75">
      <c r="A190" s="29"/>
      <c r="B190" s="51" t="s">
        <v>203</v>
      </c>
      <c r="C190" s="49"/>
      <c r="D190" s="54"/>
      <c r="E190" s="60"/>
      <c r="F190" s="57"/>
      <c r="G190" s="58"/>
    </row>
    <row r="191" spans="1:11" ht="15.75">
      <c r="A191" s="19">
        <v>10</v>
      </c>
      <c r="B191" s="51" t="s">
        <v>204</v>
      </c>
      <c r="C191" s="49"/>
      <c r="D191" s="54"/>
      <c r="E191" s="60"/>
      <c r="F191" s="57"/>
      <c r="G191" s="58"/>
    </row>
    <row r="192" spans="1:11" s="81" customFormat="1">
      <c r="A192" s="79">
        <v>10.1</v>
      </c>
      <c r="B192" s="81" t="s">
        <v>78</v>
      </c>
      <c r="C192" s="82"/>
      <c r="D192" s="83"/>
      <c r="E192" s="60"/>
      <c r="F192" s="84"/>
      <c r="G192" s="85"/>
    </row>
    <row r="193" spans="1:7" s="50" customFormat="1" ht="51">
      <c r="A193" s="79" t="s">
        <v>79</v>
      </c>
      <c r="B193" s="50" t="s">
        <v>205</v>
      </c>
      <c r="C193" s="61"/>
      <c r="D193" s="80"/>
      <c r="E193" s="60"/>
      <c r="F193" s="76"/>
      <c r="G193" s="77"/>
    </row>
    <row r="194" spans="1:7" s="50" customFormat="1" ht="25.5">
      <c r="A194" s="79" t="s">
        <v>81</v>
      </c>
      <c r="B194" s="50" t="s">
        <v>206</v>
      </c>
      <c r="C194" s="61"/>
      <c r="D194" s="80"/>
      <c r="E194" s="60"/>
      <c r="F194" s="76"/>
      <c r="G194" s="77"/>
    </row>
    <row r="195" spans="1:7" s="50" customFormat="1" ht="25.5">
      <c r="A195" s="79" t="s">
        <v>91</v>
      </c>
      <c r="B195" s="50" t="s">
        <v>207</v>
      </c>
      <c r="C195" s="61"/>
      <c r="D195" s="80"/>
      <c r="E195" s="60"/>
      <c r="F195" s="76"/>
      <c r="G195" s="77"/>
    </row>
    <row r="196" spans="1:7" s="50" customFormat="1" ht="51">
      <c r="A196" s="79" t="s">
        <v>93</v>
      </c>
      <c r="B196" s="50" t="s">
        <v>208</v>
      </c>
      <c r="C196" s="61"/>
      <c r="D196" s="80"/>
      <c r="E196" s="60"/>
      <c r="F196" s="76"/>
      <c r="G196" s="77"/>
    </row>
    <row r="197" spans="1:7" s="50" customFormat="1" ht="25.5">
      <c r="A197" s="79" t="s">
        <v>95</v>
      </c>
      <c r="B197" s="50" t="s">
        <v>209</v>
      </c>
      <c r="C197" s="61"/>
      <c r="D197" s="80"/>
      <c r="E197" s="60"/>
      <c r="F197" s="76"/>
      <c r="G197" s="77"/>
    </row>
    <row r="198" spans="1:7" s="50" customFormat="1" ht="38.25">
      <c r="A198" s="79" t="s">
        <v>97</v>
      </c>
      <c r="B198" s="50" t="s">
        <v>210</v>
      </c>
      <c r="C198" s="61"/>
      <c r="D198" s="80"/>
      <c r="E198" s="60"/>
      <c r="F198" s="76"/>
      <c r="G198" s="77"/>
    </row>
    <row r="199" spans="1:7" s="50" customFormat="1">
      <c r="A199" s="79" t="s">
        <v>169</v>
      </c>
      <c r="B199" s="50" t="s">
        <v>211</v>
      </c>
      <c r="C199" s="61"/>
      <c r="D199" s="80"/>
      <c r="E199" s="60"/>
      <c r="F199" s="76"/>
      <c r="G199" s="77"/>
    </row>
    <row r="200" spans="1:7" s="50" customFormat="1" ht="38.25">
      <c r="A200" s="79"/>
      <c r="B200" s="50" t="s">
        <v>212</v>
      </c>
      <c r="C200" s="61"/>
      <c r="D200" s="80"/>
      <c r="E200" s="60"/>
      <c r="F200" s="76"/>
      <c r="G200" s="77"/>
    </row>
    <row r="201" spans="1:7" s="50" customFormat="1" ht="38.25">
      <c r="A201" s="79"/>
      <c r="B201" s="50" t="s">
        <v>213</v>
      </c>
      <c r="C201" s="61"/>
      <c r="D201" s="80"/>
      <c r="E201" s="60"/>
      <c r="F201" s="76"/>
      <c r="G201" s="77"/>
    </row>
    <row r="202" spans="1:7" s="50" customFormat="1" ht="38.25">
      <c r="A202" s="79"/>
      <c r="B202" s="50" t="s">
        <v>214</v>
      </c>
      <c r="C202" s="61"/>
      <c r="D202" s="80"/>
      <c r="E202" s="60"/>
      <c r="F202" s="76"/>
      <c r="G202" s="77"/>
    </row>
    <row r="203" spans="1:7" s="50" customFormat="1" ht="25.5">
      <c r="A203" s="79" t="s">
        <v>215</v>
      </c>
      <c r="B203" s="50" t="s">
        <v>216</v>
      </c>
      <c r="C203" s="61"/>
      <c r="D203" s="80"/>
      <c r="E203" s="60"/>
      <c r="F203" s="76"/>
      <c r="G203" s="77"/>
    </row>
    <row r="204" spans="1:7" s="50" customFormat="1" ht="25.5">
      <c r="A204" s="79" t="s">
        <v>217</v>
      </c>
      <c r="B204" s="50" t="s">
        <v>218</v>
      </c>
      <c r="C204" s="61"/>
      <c r="D204" s="80"/>
      <c r="E204" s="60"/>
      <c r="F204" s="76"/>
      <c r="G204" s="77"/>
    </row>
    <row r="205" spans="1:7" s="50" customFormat="1" ht="38.25">
      <c r="A205" s="79" t="s">
        <v>219</v>
      </c>
      <c r="B205" s="50" t="s">
        <v>220</v>
      </c>
      <c r="C205" s="61"/>
      <c r="D205" s="80"/>
      <c r="E205" s="60"/>
      <c r="F205" s="76"/>
      <c r="G205" s="77"/>
    </row>
    <row r="206" spans="1:7" s="50" customFormat="1" ht="38.25">
      <c r="A206" s="79" t="s">
        <v>221</v>
      </c>
      <c r="B206" s="50" t="s">
        <v>222</v>
      </c>
      <c r="C206" s="61"/>
      <c r="D206" s="80"/>
      <c r="E206" s="60"/>
      <c r="F206" s="76"/>
      <c r="G206" s="77"/>
    </row>
    <row r="207" spans="1:7" s="50" customFormat="1" ht="51">
      <c r="A207" s="79" t="s">
        <v>145</v>
      </c>
      <c r="B207" s="50" t="s">
        <v>223</v>
      </c>
      <c r="C207" s="61"/>
      <c r="D207" s="80"/>
      <c r="E207" s="60"/>
      <c r="F207" s="76"/>
      <c r="G207" s="77"/>
    </row>
    <row r="208" spans="1:7" s="50" customFormat="1" ht="25.5">
      <c r="A208" s="79" t="s">
        <v>93</v>
      </c>
      <c r="B208" s="50" t="s">
        <v>224</v>
      </c>
      <c r="C208" s="61"/>
      <c r="D208" s="80"/>
      <c r="E208" s="60"/>
      <c r="F208" s="76"/>
      <c r="G208" s="77"/>
    </row>
    <row r="209" spans="1:7" s="50" customFormat="1">
      <c r="A209" s="79"/>
      <c r="B209" s="50" t="s">
        <v>126</v>
      </c>
      <c r="C209" s="61"/>
      <c r="D209" s="80"/>
      <c r="E209" s="60"/>
      <c r="F209" s="76"/>
      <c r="G209" s="77"/>
    </row>
    <row r="210" spans="1:7" s="50" customFormat="1">
      <c r="A210" s="79"/>
      <c r="C210" s="61"/>
      <c r="D210" s="80"/>
      <c r="E210" s="60"/>
      <c r="F210" s="76"/>
      <c r="G210" s="77"/>
    </row>
    <row r="211" spans="1:7" s="81" customFormat="1">
      <c r="A211" s="79">
        <v>10.199999999999999</v>
      </c>
      <c r="B211" s="81" t="s">
        <v>225</v>
      </c>
      <c r="C211" s="82"/>
      <c r="D211" s="83"/>
      <c r="E211" s="60"/>
      <c r="F211" s="84"/>
      <c r="G211" s="85"/>
    </row>
    <row r="212" spans="1:7" s="50" customFormat="1" ht="25.5">
      <c r="A212" s="79"/>
      <c r="B212" s="50" t="s">
        <v>226</v>
      </c>
      <c r="C212" s="61"/>
      <c r="D212" s="80"/>
      <c r="E212" s="60"/>
      <c r="F212" s="76"/>
      <c r="G212" s="77"/>
    </row>
    <row r="213" spans="1:7" s="50" customFormat="1" ht="25.5">
      <c r="A213" s="79">
        <v>1</v>
      </c>
      <c r="B213" s="50" t="s">
        <v>227</v>
      </c>
      <c r="C213" s="61" t="s">
        <v>40</v>
      </c>
      <c r="D213" s="86">
        <v>1</v>
      </c>
      <c r="E213" s="60"/>
      <c r="F213" s="76"/>
      <c r="G213" s="58">
        <f t="shared" ref="G213" si="14">D213*(E213+F213)</f>
        <v>0</v>
      </c>
    </row>
    <row r="214" spans="1:7" s="50" customFormat="1">
      <c r="A214" s="79"/>
      <c r="C214" s="61"/>
      <c r="D214" s="80"/>
      <c r="E214" s="60"/>
      <c r="F214" s="76"/>
      <c r="G214" s="77"/>
    </row>
    <row r="215" spans="1:7" s="50" customFormat="1" ht="38.25">
      <c r="A215" s="79"/>
      <c r="B215" s="50" t="s">
        <v>228</v>
      </c>
      <c r="C215" s="61"/>
      <c r="D215" s="80"/>
      <c r="E215" s="60"/>
      <c r="F215" s="76"/>
      <c r="G215" s="77"/>
    </row>
    <row r="216" spans="1:7" s="50" customFormat="1" ht="18" customHeight="1">
      <c r="A216" s="79">
        <v>2</v>
      </c>
      <c r="B216" s="50" t="s">
        <v>229</v>
      </c>
      <c r="C216" s="80" t="s">
        <v>129</v>
      </c>
      <c r="D216" s="75">
        <v>1</v>
      </c>
      <c r="E216" s="60"/>
      <c r="F216" s="76"/>
      <c r="G216" s="58">
        <f t="shared" ref="G216:G217" si="15">D216*(E216+F216)</f>
        <v>0</v>
      </c>
    </row>
    <row r="217" spans="1:7" s="50" customFormat="1" ht="18" customHeight="1">
      <c r="A217" s="79">
        <v>3</v>
      </c>
      <c r="B217" s="50" t="s">
        <v>230</v>
      </c>
      <c r="C217" s="80" t="s">
        <v>40</v>
      </c>
      <c r="D217" s="75">
        <v>1</v>
      </c>
      <c r="E217" s="60"/>
      <c r="F217" s="76"/>
      <c r="G217" s="58">
        <f t="shared" si="15"/>
        <v>0</v>
      </c>
    </row>
    <row r="218" spans="1:7" s="50" customFormat="1">
      <c r="A218" s="79"/>
      <c r="C218" s="61"/>
      <c r="D218" s="80"/>
      <c r="E218" s="60"/>
      <c r="F218" s="76"/>
      <c r="G218" s="77"/>
    </row>
    <row r="219" spans="1:7" s="50" customFormat="1">
      <c r="A219" s="79">
        <v>10.3</v>
      </c>
      <c r="B219" s="81" t="s">
        <v>231</v>
      </c>
      <c r="C219" s="61"/>
      <c r="D219" s="80"/>
      <c r="E219" s="60"/>
      <c r="F219" s="76"/>
      <c r="G219" s="77"/>
    </row>
    <row r="220" spans="1:7" s="50" customFormat="1" ht="13.5" customHeight="1">
      <c r="A220" s="79">
        <v>1</v>
      </c>
      <c r="B220" s="47" t="s">
        <v>232</v>
      </c>
      <c r="C220" s="61" t="s">
        <v>129</v>
      </c>
      <c r="D220" s="75">
        <v>11</v>
      </c>
      <c r="E220" s="60"/>
      <c r="F220" s="76"/>
      <c r="G220" s="58">
        <f t="shared" ref="G220:G222" si="16">D220*(E220+F220)</f>
        <v>0</v>
      </c>
    </row>
    <row r="221" spans="1:7" s="50" customFormat="1" ht="13.5" customHeight="1">
      <c r="A221" s="79">
        <v>2</v>
      </c>
      <c r="B221" s="47" t="s">
        <v>233</v>
      </c>
      <c r="C221" s="61" t="s">
        <v>129</v>
      </c>
      <c r="D221" s="75">
        <v>2</v>
      </c>
      <c r="E221" s="60"/>
      <c r="F221" s="76"/>
      <c r="G221" s="58">
        <f t="shared" si="16"/>
        <v>0</v>
      </c>
    </row>
    <row r="222" spans="1:7" s="50" customFormat="1" ht="13.5" customHeight="1">
      <c r="A222" s="79">
        <v>3</v>
      </c>
      <c r="B222" s="47" t="s">
        <v>234</v>
      </c>
      <c r="C222" s="61" t="s">
        <v>129</v>
      </c>
      <c r="D222" s="75">
        <v>4</v>
      </c>
      <c r="E222" s="60"/>
      <c r="F222" s="76"/>
      <c r="G222" s="58">
        <f t="shared" si="16"/>
        <v>0</v>
      </c>
    </row>
    <row r="223" spans="1:7" s="50" customFormat="1" ht="13.5" customHeight="1">
      <c r="A223" s="79">
        <v>4</v>
      </c>
      <c r="B223" t="s">
        <v>235</v>
      </c>
      <c r="C223" s="61" t="s">
        <v>129</v>
      </c>
      <c r="D223" s="75">
        <v>0</v>
      </c>
      <c r="E223" s="60"/>
      <c r="F223" s="76"/>
      <c r="G223" s="58">
        <f>D223*(E223+F223)</f>
        <v>0</v>
      </c>
    </row>
    <row r="224" spans="1:7" s="50" customFormat="1">
      <c r="A224" s="79">
        <v>5</v>
      </c>
      <c r="B224" t="s">
        <v>236</v>
      </c>
      <c r="C224" s="61" t="s">
        <v>129</v>
      </c>
      <c r="D224" s="75">
        <v>0</v>
      </c>
      <c r="E224" s="60"/>
      <c r="F224" s="76"/>
      <c r="G224" s="58">
        <f>D224*(E224+F224)</f>
        <v>0</v>
      </c>
    </row>
    <row r="225" spans="1:9" s="50" customFormat="1">
      <c r="A225" s="79"/>
      <c r="B225"/>
      <c r="C225" s="61"/>
      <c r="D225" s="75"/>
      <c r="E225" s="60"/>
      <c r="F225" s="76"/>
      <c r="G225" s="58"/>
    </row>
    <row r="226" spans="1:9" s="50" customFormat="1">
      <c r="A226" s="79"/>
      <c r="C226" s="61"/>
      <c r="D226" s="80"/>
      <c r="E226" s="60"/>
      <c r="F226" s="76"/>
      <c r="G226" s="77"/>
    </row>
    <row r="227" spans="1:9" s="81" customFormat="1">
      <c r="A227" s="79">
        <v>10.4</v>
      </c>
      <c r="B227" s="81" t="s">
        <v>237</v>
      </c>
      <c r="C227" s="82"/>
      <c r="D227" s="83"/>
      <c r="E227" s="69"/>
      <c r="F227" s="84"/>
      <c r="G227" s="85"/>
    </row>
    <row r="228" spans="1:9" s="50" customFormat="1" ht="14.25" customHeight="1">
      <c r="A228" s="79">
        <v>1</v>
      </c>
      <c r="B228" t="s">
        <v>238</v>
      </c>
      <c r="C228" s="61" t="s">
        <v>129</v>
      </c>
      <c r="D228" s="75">
        <v>2</v>
      </c>
      <c r="E228" s="60"/>
      <c r="F228" s="76"/>
      <c r="G228" s="58">
        <f t="shared" ref="G228:G231" si="17">D228*(E228+F228)</f>
        <v>0</v>
      </c>
      <c r="I228" s="90"/>
    </row>
    <row r="229" spans="1:9" s="50" customFormat="1" ht="14.25" customHeight="1">
      <c r="A229" s="79">
        <v>2</v>
      </c>
      <c r="B229" t="s">
        <v>239</v>
      </c>
      <c r="C229" s="61" t="s">
        <v>129</v>
      </c>
      <c r="D229" s="75">
        <v>2</v>
      </c>
      <c r="E229" s="60"/>
      <c r="F229" s="76"/>
      <c r="G229" s="58">
        <f t="shared" si="17"/>
        <v>0</v>
      </c>
    </row>
    <row r="230" spans="1:9" s="50" customFormat="1" ht="14.25" customHeight="1">
      <c r="A230" s="79">
        <v>3</v>
      </c>
      <c r="B230" s="47" t="s">
        <v>240</v>
      </c>
      <c r="C230" s="61" t="s">
        <v>129</v>
      </c>
      <c r="D230" s="75">
        <v>1</v>
      </c>
      <c r="E230" s="60"/>
      <c r="F230" s="76"/>
      <c r="G230" s="58">
        <f t="shared" si="17"/>
        <v>0</v>
      </c>
    </row>
    <row r="231" spans="1:9" s="50" customFormat="1" ht="14.25" customHeight="1">
      <c r="A231" s="79">
        <v>4</v>
      </c>
      <c r="B231" s="47" t="s">
        <v>241</v>
      </c>
      <c r="C231" s="61" t="s">
        <v>129</v>
      </c>
      <c r="D231" s="75">
        <v>2</v>
      </c>
      <c r="E231" s="60"/>
      <c r="F231" s="76"/>
      <c r="G231" s="58">
        <f t="shared" si="17"/>
        <v>0</v>
      </c>
    </row>
    <row r="232" spans="1:9" s="50" customFormat="1" ht="12.6" customHeight="1">
      <c r="A232" s="79"/>
      <c r="C232" s="61"/>
      <c r="D232" s="80"/>
      <c r="E232" s="60"/>
      <c r="F232" s="76"/>
      <c r="G232" s="77"/>
    </row>
    <row r="233" spans="1:9" s="81" customFormat="1">
      <c r="A233" s="79">
        <v>10.5</v>
      </c>
      <c r="B233" s="81" t="s">
        <v>242</v>
      </c>
      <c r="C233" s="82"/>
      <c r="D233" s="83"/>
      <c r="E233" s="69"/>
      <c r="F233" s="84"/>
      <c r="G233" s="85"/>
    </row>
    <row r="234" spans="1:9" s="81" customFormat="1">
      <c r="A234" s="79">
        <v>1</v>
      </c>
      <c r="B234" s="47" t="s">
        <v>243</v>
      </c>
      <c r="C234" s="61" t="s">
        <v>129</v>
      </c>
      <c r="D234" s="75">
        <v>3</v>
      </c>
      <c r="E234" s="60"/>
      <c r="F234" s="76"/>
      <c r="G234" s="58">
        <f t="shared" ref="G234:G245" si="18">D234*(E234+F234)</f>
        <v>0</v>
      </c>
    </row>
    <row r="235" spans="1:9" s="81" customFormat="1">
      <c r="A235" s="79">
        <v>2</v>
      </c>
      <c r="B235" s="47" t="s">
        <v>244</v>
      </c>
      <c r="C235" s="61" t="s">
        <v>129</v>
      </c>
      <c r="D235" s="75">
        <v>4</v>
      </c>
      <c r="E235" s="60"/>
      <c r="F235" s="76"/>
      <c r="G235" s="58">
        <f t="shared" si="18"/>
        <v>0</v>
      </c>
    </row>
    <row r="236" spans="1:9" s="81" customFormat="1">
      <c r="A236" s="79">
        <v>3</v>
      </c>
      <c r="B236" t="s">
        <v>245</v>
      </c>
      <c r="C236" s="61" t="s">
        <v>129</v>
      </c>
      <c r="D236" s="75">
        <v>13</v>
      </c>
      <c r="E236" s="60"/>
      <c r="F236" s="76"/>
      <c r="G236" s="58">
        <f t="shared" ref="G236" si="19">D236*(E236+F236)</f>
        <v>0</v>
      </c>
    </row>
    <row r="237" spans="1:9" s="81" customFormat="1">
      <c r="A237" s="79">
        <v>4</v>
      </c>
      <c r="B237" s="47" t="s">
        <v>246</v>
      </c>
      <c r="C237" s="61" t="s">
        <v>129</v>
      </c>
      <c r="D237" s="75">
        <v>0</v>
      </c>
      <c r="E237" s="60"/>
      <c r="F237" s="76"/>
      <c r="G237" s="58">
        <f t="shared" si="18"/>
        <v>0</v>
      </c>
    </row>
    <row r="238" spans="1:9" s="81" customFormat="1">
      <c r="A238" s="79">
        <v>5</v>
      </c>
      <c r="B238" s="47" t="s">
        <v>247</v>
      </c>
      <c r="C238" s="61" t="s">
        <v>129</v>
      </c>
      <c r="D238" s="75">
        <v>2</v>
      </c>
      <c r="E238" s="60"/>
      <c r="F238" s="76"/>
      <c r="G238" s="58">
        <f t="shared" si="18"/>
        <v>0</v>
      </c>
    </row>
    <row r="239" spans="1:9" s="81" customFormat="1">
      <c r="A239" s="79">
        <v>6</v>
      </c>
      <c r="B239" s="47" t="s">
        <v>248</v>
      </c>
      <c r="C239" s="61" t="s">
        <v>129</v>
      </c>
      <c r="D239" s="75">
        <v>0</v>
      </c>
      <c r="E239" s="60"/>
      <c r="F239" s="76"/>
      <c r="G239" s="58">
        <f t="shared" si="18"/>
        <v>0</v>
      </c>
    </row>
    <row r="240" spans="1:9" s="81" customFormat="1">
      <c r="A240" s="79">
        <v>7</v>
      </c>
      <c r="B240" s="47" t="s">
        <v>249</v>
      </c>
      <c r="C240" s="61" t="s">
        <v>129</v>
      </c>
      <c r="D240" s="75">
        <v>1</v>
      </c>
      <c r="E240" s="60"/>
      <c r="F240" s="76"/>
      <c r="G240" s="58">
        <f t="shared" si="18"/>
        <v>0</v>
      </c>
    </row>
    <row r="241" spans="1:11" s="81" customFormat="1">
      <c r="A241" s="79">
        <v>8</v>
      </c>
      <c r="B241" s="47" t="s">
        <v>250</v>
      </c>
      <c r="C241" s="61" t="s">
        <v>129</v>
      </c>
      <c r="D241" s="75">
        <v>0</v>
      </c>
      <c r="E241" s="60"/>
      <c r="F241" s="76"/>
      <c r="G241" s="58">
        <f t="shared" si="18"/>
        <v>0</v>
      </c>
    </row>
    <row r="242" spans="1:11" s="81" customFormat="1">
      <c r="A242" s="79">
        <v>9</v>
      </c>
      <c r="B242" s="47" t="s">
        <v>251</v>
      </c>
      <c r="C242" s="61" t="s">
        <v>129</v>
      </c>
      <c r="D242" s="75">
        <v>5</v>
      </c>
      <c r="E242" s="60"/>
      <c r="F242" s="76"/>
      <c r="G242" s="58">
        <f t="shared" si="18"/>
        <v>0</v>
      </c>
    </row>
    <row r="243" spans="1:11" s="81" customFormat="1">
      <c r="A243" s="79">
        <v>10</v>
      </c>
      <c r="B243" s="47" t="s">
        <v>252</v>
      </c>
      <c r="C243" s="61" t="s">
        <v>129</v>
      </c>
      <c r="D243" s="75">
        <v>3</v>
      </c>
      <c r="E243" s="60"/>
      <c r="F243" s="76"/>
      <c r="G243" s="58">
        <f t="shared" si="18"/>
        <v>0</v>
      </c>
    </row>
    <row r="244" spans="1:11" s="81" customFormat="1">
      <c r="A244" s="79">
        <v>11</v>
      </c>
      <c r="B244" s="47" t="s">
        <v>253</v>
      </c>
      <c r="C244" s="61" t="s">
        <v>129</v>
      </c>
      <c r="D244" s="75">
        <v>0</v>
      </c>
      <c r="E244" s="60"/>
      <c r="F244" s="76"/>
      <c r="G244" s="58">
        <f t="shared" si="18"/>
        <v>0</v>
      </c>
    </row>
    <row r="245" spans="1:11" s="81" customFormat="1">
      <c r="A245" s="79">
        <v>12</v>
      </c>
      <c r="B245" s="47" t="s">
        <v>254</v>
      </c>
      <c r="C245" s="61" t="s">
        <v>129</v>
      </c>
      <c r="D245" s="75">
        <v>0</v>
      </c>
      <c r="E245" s="60"/>
      <c r="F245" s="76"/>
      <c r="G245" s="58">
        <f t="shared" si="18"/>
        <v>0</v>
      </c>
    </row>
    <row r="246" spans="1:11" s="81" customFormat="1">
      <c r="A246" s="79"/>
      <c r="B246"/>
      <c r="C246" s="61"/>
      <c r="D246" s="75"/>
      <c r="E246" s="60"/>
      <c r="F246" s="76"/>
      <c r="G246" s="58"/>
    </row>
    <row r="247" spans="1:11" s="50" customFormat="1">
      <c r="A247" s="79"/>
      <c r="C247" s="61"/>
      <c r="D247" s="80"/>
      <c r="E247" s="60"/>
      <c r="F247" s="76"/>
      <c r="G247" s="77"/>
    </row>
    <row r="248" spans="1:11" s="81" customFormat="1">
      <c r="A248" s="79">
        <v>10.6</v>
      </c>
      <c r="B248" s="81" t="s">
        <v>255</v>
      </c>
      <c r="C248" s="82"/>
      <c r="D248" s="83"/>
      <c r="E248" s="69"/>
      <c r="F248" s="84"/>
      <c r="G248" s="85"/>
    </row>
    <row r="249" spans="1:11" s="50" customFormat="1" ht="25.5">
      <c r="A249" s="79"/>
      <c r="B249" s="50" t="s">
        <v>256</v>
      </c>
      <c r="C249" s="61"/>
      <c r="D249" s="80"/>
      <c r="E249" s="60"/>
      <c r="F249" s="76"/>
      <c r="G249" s="77"/>
    </row>
    <row r="250" spans="1:11" s="50" customFormat="1">
      <c r="A250" s="79">
        <v>1</v>
      </c>
      <c r="B250" s="50" t="s">
        <v>257</v>
      </c>
      <c r="C250" s="61" t="s">
        <v>129</v>
      </c>
      <c r="D250" s="75">
        <f>D220+D221+D222+D223+D224</f>
        <v>17</v>
      </c>
      <c r="E250" s="60"/>
      <c r="F250" s="76"/>
      <c r="G250" s="58">
        <f t="shared" ref="G250:G251" si="20">D250*(E250+F250)</f>
        <v>0</v>
      </c>
      <c r="I250" s="90"/>
      <c r="K250" s="90"/>
    </row>
    <row r="251" spans="1:11" s="50" customFormat="1">
      <c r="A251" s="79">
        <v>2</v>
      </c>
      <c r="B251" s="50" t="s">
        <v>258</v>
      </c>
      <c r="C251" s="61" t="s">
        <v>129</v>
      </c>
      <c r="D251" s="75">
        <f>D234+D235+D236+D237+D239+D240+D241+D237+D238+D242+D243</f>
        <v>31</v>
      </c>
      <c r="E251" s="60"/>
      <c r="F251" s="76"/>
      <c r="G251" s="58">
        <f t="shared" si="20"/>
        <v>0</v>
      </c>
      <c r="I251" s="90"/>
      <c r="K251" s="90"/>
    </row>
    <row r="252" spans="1:11" s="50" customFormat="1">
      <c r="A252" s="79"/>
      <c r="C252" s="61"/>
      <c r="D252" s="80"/>
      <c r="E252" s="60"/>
      <c r="F252" s="76"/>
      <c r="G252" s="77"/>
      <c r="I252" s="90"/>
    </row>
    <row r="253" spans="1:11" s="81" customFormat="1">
      <c r="A253" s="79">
        <v>10.7</v>
      </c>
      <c r="B253" s="81" t="s">
        <v>259</v>
      </c>
      <c r="C253" s="82"/>
      <c r="D253" s="83"/>
      <c r="E253" s="69"/>
      <c r="F253" s="84"/>
      <c r="G253" s="85"/>
    </row>
    <row r="254" spans="1:11" s="50" customFormat="1" ht="38.25">
      <c r="A254" s="79"/>
      <c r="B254" s="50" t="s">
        <v>260</v>
      </c>
      <c r="C254" s="61"/>
      <c r="D254" s="80"/>
      <c r="E254" s="60"/>
      <c r="F254" s="76"/>
      <c r="G254" s="77"/>
    </row>
    <row r="255" spans="1:11" s="50" customFormat="1" ht="38.25">
      <c r="A255" s="79"/>
      <c r="B255" s="50" t="s">
        <v>261</v>
      </c>
      <c r="C255" s="61"/>
      <c r="D255" s="80"/>
      <c r="E255" s="60"/>
      <c r="F255" s="76"/>
      <c r="G255" s="77"/>
    </row>
    <row r="256" spans="1:11" s="50" customFormat="1" ht="25.5">
      <c r="A256" s="79"/>
      <c r="B256" s="50" t="s">
        <v>262</v>
      </c>
      <c r="C256" s="61"/>
      <c r="D256" s="80"/>
      <c r="E256" s="60"/>
      <c r="F256" s="76"/>
      <c r="G256" s="77"/>
    </row>
    <row r="257" spans="1:7" s="50" customFormat="1" ht="15" customHeight="1">
      <c r="A257" s="79">
        <v>1</v>
      </c>
      <c r="B257" s="50" t="s">
        <v>263</v>
      </c>
      <c r="C257" s="61" t="s">
        <v>129</v>
      </c>
      <c r="D257" s="75">
        <v>14</v>
      </c>
      <c r="E257" s="60"/>
      <c r="F257" s="76"/>
      <c r="G257" s="58">
        <f t="shared" ref="G257:G258" si="21">D257*(E257+F257)</f>
        <v>0</v>
      </c>
    </row>
    <row r="258" spans="1:7" s="50" customFormat="1">
      <c r="A258" s="79">
        <v>2</v>
      </c>
      <c r="B258" s="50" t="s">
        <v>264</v>
      </c>
      <c r="C258" s="61" t="s">
        <v>129</v>
      </c>
      <c r="D258" s="75">
        <v>14</v>
      </c>
      <c r="E258" s="60"/>
      <c r="F258" s="76"/>
      <c r="G258" s="58">
        <f t="shared" si="21"/>
        <v>0</v>
      </c>
    </row>
    <row r="259" spans="1:7" s="50" customFormat="1">
      <c r="A259" s="79">
        <v>3</v>
      </c>
      <c r="B259" t="s">
        <v>265</v>
      </c>
      <c r="C259" s="61" t="s">
        <v>129</v>
      </c>
      <c r="D259" s="75">
        <v>1</v>
      </c>
      <c r="E259" s="60"/>
      <c r="F259" s="76"/>
      <c r="G259" s="58">
        <f t="shared" ref="G259:G266" si="22">D259*(E259+F259)</f>
        <v>0</v>
      </c>
    </row>
    <row r="260" spans="1:7" s="50" customFormat="1">
      <c r="A260" s="79">
        <v>4</v>
      </c>
      <c r="B260" t="s">
        <v>266</v>
      </c>
      <c r="C260" s="61" t="s">
        <v>129</v>
      </c>
      <c r="D260" s="75">
        <v>1</v>
      </c>
      <c r="E260" s="60"/>
      <c r="F260" s="76"/>
      <c r="G260" s="58">
        <f t="shared" si="22"/>
        <v>0</v>
      </c>
    </row>
    <row r="261" spans="1:7" s="50" customFormat="1">
      <c r="A261" s="79"/>
      <c r="B261" s="50" t="s">
        <v>267</v>
      </c>
      <c r="C261" s="61" t="s">
        <v>129</v>
      </c>
      <c r="D261" s="75">
        <v>0</v>
      </c>
      <c r="E261" s="60"/>
      <c r="F261" s="76"/>
      <c r="G261" s="58">
        <f t="shared" si="22"/>
        <v>0</v>
      </c>
    </row>
    <row r="262" spans="1:7" s="50" customFormat="1">
      <c r="A262" s="79"/>
      <c r="B262" s="50" t="s">
        <v>268</v>
      </c>
      <c r="C262" s="61" t="s">
        <v>129</v>
      </c>
      <c r="D262" s="75">
        <v>0</v>
      </c>
      <c r="E262" s="60"/>
      <c r="F262" s="76"/>
      <c r="G262" s="58">
        <f t="shared" si="22"/>
        <v>0</v>
      </c>
    </row>
    <row r="263" spans="1:7" s="50" customFormat="1">
      <c r="A263" s="79">
        <v>5</v>
      </c>
      <c r="B263" s="47" t="s">
        <v>269</v>
      </c>
      <c r="C263" s="61" t="s">
        <v>129</v>
      </c>
      <c r="D263" s="75">
        <v>1</v>
      </c>
      <c r="E263" s="60"/>
      <c r="F263" s="76"/>
      <c r="G263" s="58">
        <f t="shared" si="22"/>
        <v>0</v>
      </c>
    </row>
    <row r="264" spans="1:7" s="50" customFormat="1">
      <c r="A264" s="79">
        <v>6</v>
      </c>
      <c r="B264" s="47" t="s">
        <v>270</v>
      </c>
      <c r="C264" s="61" t="s">
        <v>129</v>
      </c>
      <c r="D264" s="75">
        <v>1</v>
      </c>
      <c r="E264" s="60"/>
      <c r="F264" s="76"/>
      <c r="G264" s="58">
        <f t="shared" si="22"/>
        <v>0</v>
      </c>
    </row>
    <row r="265" spans="1:7" s="50" customFormat="1">
      <c r="A265" s="79">
        <v>7</v>
      </c>
      <c r="B265" s="47" t="s">
        <v>271</v>
      </c>
      <c r="C265" s="61" t="s">
        <v>129</v>
      </c>
      <c r="D265" s="75">
        <v>1</v>
      </c>
      <c r="E265" s="60"/>
      <c r="F265" s="76"/>
      <c r="G265" s="58">
        <f t="shared" si="22"/>
        <v>0</v>
      </c>
    </row>
    <row r="266" spans="1:7" s="50" customFormat="1">
      <c r="A266" s="79">
        <v>8</v>
      </c>
      <c r="B266" s="47" t="s">
        <v>272</v>
      </c>
      <c r="C266" s="61" t="s">
        <v>129</v>
      </c>
      <c r="D266" s="75">
        <v>1</v>
      </c>
      <c r="E266" s="60"/>
      <c r="F266" s="76"/>
      <c r="G266" s="58">
        <f t="shared" si="22"/>
        <v>0</v>
      </c>
    </row>
    <row r="267" spans="1:7" s="50" customFormat="1">
      <c r="A267" s="79">
        <v>9</v>
      </c>
      <c r="B267" s="47" t="s">
        <v>273</v>
      </c>
      <c r="C267" s="61" t="s">
        <v>129</v>
      </c>
      <c r="D267" s="75">
        <v>1</v>
      </c>
      <c r="E267" s="60"/>
      <c r="F267" s="76"/>
      <c r="G267" s="58">
        <f t="shared" ref="G267:G270" si="23">D267*(E267+F267)</f>
        <v>0</v>
      </c>
    </row>
    <row r="268" spans="1:7" s="50" customFormat="1">
      <c r="A268" s="79">
        <v>10</v>
      </c>
      <c r="B268" s="47" t="s">
        <v>274</v>
      </c>
      <c r="C268" s="61" t="s">
        <v>129</v>
      </c>
      <c r="D268" s="75">
        <v>1</v>
      </c>
      <c r="E268" s="60"/>
      <c r="F268" s="76"/>
      <c r="G268" s="58">
        <f t="shared" si="23"/>
        <v>0</v>
      </c>
    </row>
    <row r="269" spans="1:7" s="50" customFormat="1">
      <c r="A269" s="79">
        <v>11</v>
      </c>
      <c r="B269" s="47" t="s">
        <v>275</v>
      </c>
      <c r="C269" s="61" t="s">
        <v>129</v>
      </c>
      <c r="D269" s="75">
        <v>0</v>
      </c>
      <c r="E269" s="60"/>
      <c r="F269" s="76"/>
      <c r="G269" s="58">
        <f t="shared" si="23"/>
        <v>0</v>
      </c>
    </row>
    <row r="270" spans="1:7" s="50" customFormat="1">
      <c r="A270" s="79">
        <v>12</v>
      </c>
      <c r="B270" s="47" t="s">
        <v>276</v>
      </c>
      <c r="C270" s="61" t="s">
        <v>129</v>
      </c>
      <c r="D270" s="75">
        <v>0</v>
      </c>
      <c r="E270" s="60"/>
      <c r="F270" s="76"/>
      <c r="G270" s="58">
        <f t="shared" si="23"/>
        <v>0</v>
      </c>
    </row>
    <row r="271" spans="1:7" s="50" customFormat="1">
      <c r="A271" s="79"/>
      <c r="B271" s="47"/>
      <c r="C271" s="61"/>
      <c r="D271" s="75"/>
      <c r="E271" s="60"/>
      <c r="F271" s="76"/>
      <c r="G271" s="58"/>
    </row>
    <row r="272" spans="1:7" s="66" customFormat="1">
      <c r="A272" s="29"/>
      <c r="C272" s="72"/>
      <c r="D272" s="68"/>
      <c r="E272" s="60"/>
      <c r="F272" s="70"/>
      <c r="G272" s="71"/>
    </row>
    <row r="273" spans="1:9" s="66" customFormat="1">
      <c r="A273" s="29">
        <v>10.8</v>
      </c>
      <c r="B273" s="66" t="s">
        <v>277</v>
      </c>
      <c r="C273" s="72"/>
      <c r="D273" s="68"/>
      <c r="E273" s="60"/>
      <c r="F273" s="70"/>
      <c r="G273" s="71"/>
    </row>
    <row r="274" spans="1:9" s="50" customFormat="1" ht="25.5">
      <c r="A274" s="79"/>
      <c r="B274" s="50" t="s">
        <v>278</v>
      </c>
      <c r="C274" s="61"/>
      <c r="D274" s="80"/>
      <c r="E274" s="60"/>
      <c r="F274" s="76"/>
      <c r="G274" s="77"/>
    </row>
    <row r="275" spans="1:9" s="50" customFormat="1" ht="38.25">
      <c r="A275" s="79"/>
      <c r="B275" s="50" t="s">
        <v>279</v>
      </c>
      <c r="C275" s="61"/>
      <c r="D275" s="80"/>
      <c r="E275" s="60"/>
      <c r="F275" s="76"/>
      <c r="G275" s="77"/>
    </row>
    <row r="276" spans="1:9" s="66" customFormat="1">
      <c r="A276" s="29">
        <v>1</v>
      </c>
      <c r="B276" s="47" t="s">
        <v>280</v>
      </c>
      <c r="C276" s="61" t="s">
        <v>129</v>
      </c>
      <c r="D276" s="75">
        <v>3</v>
      </c>
      <c r="E276" s="60"/>
      <c r="F276" s="76"/>
      <c r="G276" s="58">
        <f t="shared" ref="G276:G278" si="24">D276*(E276+F276)</f>
        <v>0</v>
      </c>
      <c r="I276" s="91"/>
    </row>
    <row r="277" spans="1:9" s="66" customFormat="1">
      <c r="A277" s="29">
        <v>2</v>
      </c>
      <c r="B277" t="s">
        <v>281</v>
      </c>
      <c r="C277" s="61" t="s">
        <v>129</v>
      </c>
      <c r="D277" s="75">
        <v>2</v>
      </c>
      <c r="E277" s="60"/>
      <c r="F277" s="76"/>
      <c r="G277" s="58">
        <f t="shared" si="24"/>
        <v>0</v>
      </c>
    </row>
    <row r="278" spans="1:9" s="66" customFormat="1">
      <c r="A278" s="29">
        <v>3</v>
      </c>
      <c r="B278" t="s">
        <v>282</v>
      </c>
      <c r="C278" s="61" t="s">
        <v>129</v>
      </c>
      <c r="D278" s="75">
        <v>2</v>
      </c>
      <c r="E278" s="60"/>
      <c r="F278" s="76"/>
      <c r="G278" s="58">
        <f t="shared" si="24"/>
        <v>0</v>
      </c>
      <c r="I278" s="91"/>
    </row>
    <row r="279" spans="1:9">
      <c r="A279" s="29"/>
      <c r="C279" s="49"/>
      <c r="D279" s="54"/>
      <c r="E279" s="60"/>
      <c r="F279" s="76"/>
      <c r="G279" s="58"/>
    </row>
    <row r="280" spans="1:9" ht="29.25" customHeight="1">
      <c r="A280" s="99" t="s">
        <v>283</v>
      </c>
      <c r="B280" s="100"/>
      <c r="C280" s="100"/>
      <c r="D280" s="100"/>
      <c r="E280" s="20"/>
      <c r="F280" s="21"/>
      <c r="G280" s="22">
        <f>SUM(G213:G278)</f>
        <v>0</v>
      </c>
    </row>
    <row r="281" spans="1:9" ht="15.75">
      <c r="A281" s="29"/>
      <c r="B281" s="51" t="s">
        <v>284</v>
      </c>
      <c r="C281" s="49"/>
      <c r="D281" s="54"/>
      <c r="E281" s="60"/>
      <c r="F281" s="57"/>
      <c r="G281" s="58"/>
    </row>
    <row r="282" spans="1:9" ht="15.75">
      <c r="A282" s="19">
        <v>11</v>
      </c>
      <c r="B282" s="51" t="s">
        <v>285</v>
      </c>
      <c r="C282" s="49"/>
      <c r="D282" s="54"/>
      <c r="E282" s="60"/>
      <c r="F282" s="57"/>
      <c r="G282" s="58"/>
    </row>
    <row r="283" spans="1:9" s="81" customFormat="1">
      <c r="A283" s="79">
        <v>11.1</v>
      </c>
      <c r="B283" s="81" t="s">
        <v>78</v>
      </c>
      <c r="C283" s="82"/>
      <c r="D283" s="83"/>
      <c r="E283" s="60"/>
      <c r="F283" s="84"/>
      <c r="G283" s="85"/>
    </row>
    <row r="284" spans="1:9" s="50" customFormat="1" ht="63.75">
      <c r="A284" s="79" t="s">
        <v>79</v>
      </c>
      <c r="B284" s="50" t="s">
        <v>286</v>
      </c>
      <c r="C284" s="61"/>
      <c r="D284" s="80"/>
      <c r="E284" s="60"/>
      <c r="F284" s="76"/>
      <c r="G284" s="77"/>
    </row>
    <row r="285" spans="1:9" s="50" customFormat="1" ht="38.25">
      <c r="A285" s="79" t="s">
        <v>81</v>
      </c>
      <c r="B285" s="50" t="s">
        <v>287</v>
      </c>
      <c r="C285" s="61"/>
      <c r="D285" s="80"/>
      <c r="E285" s="60"/>
      <c r="F285" s="76"/>
      <c r="G285" s="77"/>
    </row>
    <row r="286" spans="1:9" s="50" customFormat="1" ht="25.5">
      <c r="A286" s="79" t="s">
        <v>91</v>
      </c>
      <c r="B286" s="50" t="s">
        <v>288</v>
      </c>
      <c r="C286" s="61"/>
      <c r="D286" s="80"/>
      <c r="E286" s="60"/>
      <c r="F286" s="76"/>
      <c r="G286" s="77"/>
    </row>
    <row r="287" spans="1:9" s="50" customFormat="1" ht="25.5">
      <c r="A287" s="79" t="s">
        <v>93</v>
      </c>
      <c r="B287" s="50" t="s">
        <v>289</v>
      </c>
      <c r="C287" s="61"/>
      <c r="D287" s="80"/>
      <c r="E287" s="60"/>
      <c r="F287" s="76"/>
      <c r="G287" s="77"/>
    </row>
    <row r="288" spans="1:9" s="50" customFormat="1" ht="51">
      <c r="A288" s="79" t="s">
        <v>95</v>
      </c>
      <c r="B288" s="50" t="s">
        <v>290</v>
      </c>
      <c r="C288" s="61"/>
      <c r="D288" s="80"/>
      <c r="E288" s="60"/>
      <c r="F288" s="76"/>
      <c r="G288" s="77"/>
    </row>
    <row r="289" spans="1:7" s="50" customFormat="1" ht="25.5">
      <c r="A289" s="79" t="s">
        <v>97</v>
      </c>
      <c r="B289" s="50" t="s">
        <v>291</v>
      </c>
      <c r="C289" s="61"/>
      <c r="D289" s="80"/>
      <c r="E289" s="60"/>
      <c r="F289" s="76"/>
      <c r="G289" s="77"/>
    </row>
    <row r="290" spans="1:7" s="50" customFormat="1">
      <c r="A290" s="79"/>
      <c r="B290" s="50" t="s">
        <v>126</v>
      </c>
      <c r="C290" s="61"/>
      <c r="D290" s="80"/>
      <c r="E290" s="60"/>
      <c r="F290" s="76"/>
      <c r="G290" s="77"/>
    </row>
    <row r="291" spans="1:7" s="50" customFormat="1">
      <c r="A291" s="79"/>
      <c r="C291" s="61"/>
      <c r="D291" s="80"/>
      <c r="E291" s="60"/>
      <c r="F291" s="76"/>
      <c r="G291" s="77"/>
    </row>
    <row r="292" spans="1:7" s="81" customFormat="1">
      <c r="A292" s="79">
        <v>11.2</v>
      </c>
      <c r="B292" s="81" t="s">
        <v>292</v>
      </c>
      <c r="C292" s="82"/>
      <c r="D292" s="83"/>
      <c r="E292" s="69"/>
      <c r="F292" s="84"/>
      <c r="G292" s="85"/>
    </row>
    <row r="293" spans="1:7" s="81" customFormat="1" ht="24">
      <c r="A293" s="79" t="s">
        <v>293</v>
      </c>
      <c r="B293" s="81" t="s">
        <v>294</v>
      </c>
      <c r="C293" s="82"/>
      <c r="D293" s="83"/>
      <c r="E293" s="69"/>
      <c r="F293" s="84"/>
      <c r="G293" s="85"/>
    </row>
    <row r="294" spans="1:7" s="50" customFormat="1" ht="38.25">
      <c r="A294" s="79">
        <v>1</v>
      </c>
      <c r="B294" s="50" t="s">
        <v>295</v>
      </c>
      <c r="C294" s="61" t="s">
        <v>40</v>
      </c>
      <c r="D294" s="75">
        <v>0</v>
      </c>
      <c r="E294" s="60"/>
      <c r="F294" s="76"/>
      <c r="G294" s="58">
        <f t="shared" ref="G294:G295" si="25">D294*(E294+F294)</f>
        <v>0</v>
      </c>
    </row>
    <row r="295" spans="1:7" s="50" customFormat="1">
      <c r="A295" s="79">
        <v>2</v>
      </c>
      <c r="B295" s="50" t="s">
        <v>296</v>
      </c>
      <c r="C295" s="61" t="s">
        <v>40</v>
      </c>
      <c r="D295" s="75">
        <v>1</v>
      </c>
      <c r="E295" s="60"/>
      <c r="F295" s="76"/>
      <c r="G295" s="58">
        <f t="shared" si="25"/>
        <v>0</v>
      </c>
    </row>
    <row r="296" spans="1:7" s="50" customFormat="1">
      <c r="A296" s="79"/>
      <c r="C296" s="61"/>
      <c r="D296" s="80"/>
      <c r="E296" s="60"/>
      <c r="F296" s="76"/>
      <c r="G296" s="77"/>
    </row>
    <row r="297" spans="1:7" s="81" customFormat="1">
      <c r="A297" s="79">
        <v>11.3</v>
      </c>
      <c r="B297" s="81" t="s">
        <v>297</v>
      </c>
      <c r="C297" s="82"/>
      <c r="D297" s="83"/>
      <c r="E297" s="69"/>
      <c r="F297" s="76"/>
      <c r="G297" s="85"/>
    </row>
    <row r="298" spans="1:7" s="50" customFormat="1" ht="38.25">
      <c r="A298" s="79">
        <v>1</v>
      </c>
      <c r="B298" s="50" t="s">
        <v>298</v>
      </c>
      <c r="C298" s="61" t="s">
        <v>40</v>
      </c>
      <c r="D298" s="75">
        <v>1</v>
      </c>
      <c r="E298" s="60"/>
      <c r="F298" s="76"/>
      <c r="G298" s="58">
        <f t="shared" ref="G298:G301" si="26">D298*(E298+F298)</f>
        <v>0</v>
      </c>
    </row>
    <row r="299" spans="1:7" s="50" customFormat="1" ht="51">
      <c r="A299" s="79">
        <v>2</v>
      </c>
      <c r="B299" s="50" t="s">
        <v>299</v>
      </c>
      <c r="C299" s="61" t="s">
        <v>40</v>
      </c>
      <c r="D299" s="75">
        <v>0</v>
      </c>
      <c r="E299" s="60"/>
      <c r="F299" s="76"/>
      <c r="G299" s="58">
        <f t="shared" si="26"/>
        <v>0</v>
      </c>
    </row>
    <row r="300" spans="1:7" s="50" customFormat="1">
      <c r="A300" s="79">
        <v>3</v>
      </c>
      <c r="B300" s="50" t="s">
        <v>300</v>
      </c>
      <c r="C300" s="61" t="s">
        <v>40</v>
      </c>
      <c r="D300" s="75">
        <v>0</v>
      </c>
      <c r="E300" s="60"/>
      <c r="F300" s="76"/>
      <c r="G300" s="58">
        <f t="shared" si="26"/>
        <v>0</v>
      </c>
    </row>
    <row r="301" spans="1:7" s="50" customFormat="1">
      <c r="A301" s="79">
        <v>4</v>
      </c>
      <c r="B301" s="50" t="s">
        <v>301</v>
      </c>
      <c r="C301" s="61" t="s">
        <v>40</v>
      </c>
      <c r="D301" s="75">
        <v>0</v>
      </c>
      <c r="E301" s="60"/>
      <c r="F301" s="76"/>
      <c r="G301" s="58">
        <f t="shared" si="26"/>
        <v>0</v>
      </c>
    </row>
    <row r="302" spans="1:7" s="50" customFormat="1">
      <c r="A302" s="79"/>
      <c r="C302" s="61"/>
      <c r="D302" s="80"/>
      <c r="E302" s="60"/>
      <c r="F302" s="76"/>
      <c r="G302" s="77"/>
    </row>
    <row r="303" spans="1:7" s="81" customFormat="1">
      <c r="A303" s="79">
        <v>11.4</v>
      </c>
      <c r="B303" s="81" t="s">
        <v>302</v>
      </c>
      <c r="C303" s="82"/>
      <c r="D303" s="83"/>
      <c r="E303" s="69"/>
      <c r="F303" s="76"/>
      <c r="G303" s="85"/>
    </row>
    <row r="304" spans="1:7" s="50" customFormat="1" ht="38.25">
      <c r="A304" s="79"/>
      <c r="B304" s="50" t="s">
        <v>303</v>
      </c>
      <c r="C304" s="61"/>
      <c r="D304" s="75"/>
      <c r="E304" s="60"/>
      <c r="F304" s="70"/>
      <c r="G304" s="58"/>
    </row>
    <row r="305" spans="1:7" s="50" customFormat="1">
      <c r="A305" s="79">
        <v>1</v>
      </c>
      <c r="B305" s="47" t="s">
        <v>304</v>
      </c>
      <c r="C305" s="61" t="s">
        <v>129</v>
      </c>
      <c r="D305" s="75">
        <v>1</v>
      </c>
      <c r="E305" s="60"/>
      <c r="F305" s="76"/>
      <c r="G305" s="58">
        <f t="shared" ref="G305:G313" si="27">D305*(E305+F305)</f>
        <v>0</v>
      </c>
    </row>
    <row r="306" spans="1:7" s="50" customFormat="1">
      <c r="A306" s="79">
        <v>2</v>
      </c>
      <c r="B306" s="47" t="s">
        <v>305</v>
      </c>
      <c r="C306" s="61" t="s">
        <v>129</v>
      </c>
      <c r="D306" s="75">
        <v>1</v>
      </c>
      <c r="E306" s="60"/>
      <c r="F306" s="76"/>
      <c r="G306" s="58">
        <f t="shared" si="27"/>
        <v>0</v>
      </c>
    </row>
    <row r="307" spans="1:7" s="50" customFormat="1">
      <c r="A307" s="79">
        <v>3</v>
      </c>
      <c r="B307" s="47" t="s">
        <v>306</v>
      </c>
      <c r="C307" s="61" t="s">
        <v>129</v>
      </c>
      <c r="D307" s="75">
        <v>0</v>
      </c>
      <c r="E307" s="60"/>
      <c r="F307" s="76"/>
      <c r="G307" s="58">
        <f t="shared" si="27"/>
        <v>0</v>
      </c>
    </row>
    <row r="308" spans="1:7" s="50" customFormat="1">
      <c r="A308" s="79">
        <v>4</v>
      </c>
      <c r="B308" t="s">
        <v>307</v>
      </c>
      <c r="C308" s="61" t="s">
        <v>129</v>
      </c>
      <c r="D308" s="75">
        <v>1</v>
      </c>
      <c r="E308" s="60"/>
      <c r="F308" s="76"/>
      <c r="G308" s="58">
        <f t="shared" si="27"/>
        <v>0</v>
      </c>
    </row>
    <row r="309" spans="1:7" s="50" customFormat="1">
      <c r="A309" s="79">
        <v>5</v>
      </c>
      <c r="B309" s="47" t="s">
        <v>308</v>
      </c>
      <c r="C309" s="61" t="s">
        <v>129</v>
      </c>
      <c r="D309" s="75">
        <v>2</v>
      </c>
      <c r="E309" s="60"/>
      <c r="F309" s="76"/>
      <c r="G309" s="58">
        <f t="shared" si="27"/>
        <v>0</v>
      </c>
    </row>
    <row r="310" spans="1:7" s="50" customFormat="1">
      <c r="A310" s="79">
        <v>6</v>
      </c>
      <c r="B310" s="47" t="s">
        <v>309</v>
      </c>
      <c r="C310" s="61" t="s">
        <v>129</v>
      </c>
      <c r="D310" s="75">
        <v>1</v>
      </c>
      <c r="E310" s="60"/>
      <c r="F310" s="76"/>
      <c r="G310" s="58">
        <f t="shared" si="27"/>
        <v>0</v>
      </c>
    </row>
    <row r="311" spans="1:7" s="50" customFormat="1">
      <c r="A311" s="79">
        <v>7</v>
      </c>
      <c r="B311" s="47" t="s">
        <v>310</v>
      </c>
      <c r="C311" s="61" t="s">
        <v>129</v>
      </c>
      <c r="D311" s="75">
        <v>0</v>
      </c>
      <c r="E311" s="60"/>
      <c r="F311" s="76"/>
      <c r="G311" s="58">
        <f t="shared" si="27"/>
        <v>0</v>
      </c>
    </row>
    <row r="312" spans="1:7" s="66" customFormat="1">
      <c r="A312" s="79">
        <v>8</v>
      </c>
      <c r="B312" s="47" t="s">
        <v>311</v>
      </c>
      <c r="C312" s="61" t="s">
        <v>129</v>
      </c>
      <c r="D312" s="75">
        <v>1</v>
      </c>
      <c r="E312" s="60"/>
      <c r="F312" s="76"/>
      <c r="G312" s="58">
        <f t="shared" si="27"/>
        <v>0</v>
      </c>
    </row>
    <row r="313" spans="1:7" s="66" customFormat="1">
      <c r="A313" s="79">
        <v>9</v>
      </c>
      <c r="B313" s="47" t="s">
        <v>312</v>
      </c>
      <c r="C313" s="61" t="s">
        <v>129</v>
      </c>
      <c r="D313" s="75">
        <v>0</v>
      </c>
      <c r="E313" s="60"/>
      <c r="F313" s="76"/>
      <c r="G313" s="58">
        <f t="shared" si="27"/>
        <v>0</v>
      </c>
    </row>
    <row r="314" spans="1:7">
      <c r="A314" s="29"/>
      <c r="C314" s="49"/>
      <c r="D314" s="54"/>
      <c r="E314" s="60"/>
      <c r="F314" s="57"/>
      <c r="G314" s="58"/>
    </row>
    <row r="315" spans="1:7" ht="29.25" customHeight="1">
      <c r="A315" s="99" t="s">
        <v>313</v>
      </c>
      <c r="B315" s="100"/>
      <c r="C315" s="100"/>
      <c r="D315" s="100"/>
      <c r="E315" s="20"/>
      <c r="F315" s="21"/>
      <c r="G315" s="22">
        <f>SUM(G294:G313)</f>
        <v>0</v>
      </c>
    </row>
    <row r="316" spans="1:7" ht="15.75">
      <c r="A316" s="29"/>
      <c r="B316" s="24"/>
      <c r="C316" s="49"/>
      <c r="D316" s="54"/>
      <c r="E316" s="60"/>
      <c r="F316" s="57"/>
      <c r="G316" s="58"/>
    </row>
    <row r="317" spans="1:7" ht="15.75">
      <c r="A317" s="29"/>
      <c r="B317" s="24" t="s">
        <v>314</v>
      </c>
      <c r="C317" s="49"/>
      <c r="D317" s="54"/>
      <c r="E317" s="60"/>
      <c r="F317" s="57"/>
      <c r="G317" s="58"/>
    </row>
    <row r="318" spans="1:7" ht="15.75">
      <c r="A318" s="19">
        <v>10</v>
      </c>
      <c r="B318" s="51" t="s">
        <v>315</v>
      </c>
      <c r="C318" s="49"/>
      <c r="D318" s="54"/>
      <c r="E318" s="60"/>
      <c r="F318" s="57"/>
      <c r="G318" s="58"/>
    </row>
    <row r="319" spans="1:7" ht="21">
      <c r="A319" s="28" t="s">
        <v>316</v>
      </c>
      <c r="B319" s="52"/>
      <c r="C319" s="49"/>
      <c r="D319" s="54"/>
      <c r="E319" s="60"/>
      <c r="F319" s="57"/>
      <c r="G319" s="58">
        <f t="shared" ref="G319:G327" si="28">D319*(E319+F319)</f>
        <v>0</v>
      </c>
    </row>
    <row r="320" spans="1:7" ht="21">
      <c r="A320" s="28" t="s">
        <v>317</v>
      </c>
      <c r="B320" s="52"/>
      <c r="C320" s="49"/>
      <c r="D320" s="54"/>
      <c r="E320" s="60"/>
      <c r="F320" s="57"/>
      <c r="G320" s="58">
        <f t="shared" si="28"/>
        <v>0</v>
      </c>
    </row>
    <row r="321" spans="1:7" ht="21">
      <c r="A321" s="28" t="s">
        <v>318</v>
      </c>
      <c r="B321" s="52"/>
      <c r="C321" s="49"/>
      <c r="D321" s="54"/>
      <c r="E321" s="60"/>
      <c r="F321" s="57"/>
      <c r="G321" s="58">
        <f t="shared" si="28"/>
        <v>0</v>
      </c>
    </row>
    <row r="322" spans="1:7" ht="21">
      <c r="A322" s="28" t="s">
        <v>319</v>
      </c>
      <c r="B322" s="52"/>
      <c r="C322" s="49"/>
      <c r="D322" s="54"/>
      <c r="E322" s="60"/>
      <c r="F322" s="57"/>
      <c r="G322" s="58">
        <f t="shared" si="28"/>
        <v>0</v>
      </c>
    </row>
    <row r="323" spans="1:7" ht="21">
      <c r="A323" s="28" t="s">
        <v>320</v>
      </c>
      <c r="B323" s="52"/>
      <c r="C323" s="49"/>
      <c r="D323" s="54"/>
      <c r="E323" s="60"/>
      <c r="F323" s="57"/>
      <c r="G323" s="58">
        <f t="shared" si="28"/>
        <v>0</v>
      </c>
    </row>
    <row r="324" spans="1:7" ht="21">
      <c r="A324" s="28" t="s">
        <v>321</v>
      </c>
      <c r="B324" s="52"/>
      <c r="C324" s="49"/>
      <c r="D324" s="54"/>
      <c r="E324" s="60"/>
      <c r="F324" s="57"/>
      <c r="G324" s="58">
        <f t="shared" si="28"/>
        <v>0</v>
      </c>
    </row>
    <row r="325" spans="1:7" ht="21">
      <c r="A325" s="28" t="s">
        <v>322</v>
      </c>
      <c r="B325" s="52"/>
      <c r="C325" s="49"/>
      <c r="D325" s="54"/>
      <c r="E325" s="60"/>
      <c r="F325" s="57"/>
      <c r="G325" s="58">
        <f t="shared" si="28"/>
        <v>0</v>
      </c>
    </row>
    <row r="326" spans="1:7" ht="21">
      <c r="A326" s="28" t="s">
        <v>323</v>
      </c>
      <c r="B326" s="52"/>
      <c r="C326" s="49"/>
      <c r="D326" s="54"/>
      <c r="E326" s="60"/>
      <c r="F326" s="57"/>
      <c r="G326" s="58">
        <f t="shared" si="28"/>
        <v>0</v>
      </c>
    </row>
    <row r="327" spans="1:7" ht="21">
      <c r="A327" s="28" t="s">
        <v>324</v>
      </c>
      <c r="B327" s="52"/>
      <c r="C327" s="61"/>
      <c r="D327" s="54"/>
      <c r="E327" s="60"/>
      <c r="F327" s="57"/>
      <c r="G327" s="58">
        <f t="shared" si="28"/>
        <v>0</v>
      </c>
    </row>
    <row r="328" spans="1:7" ht="21">
      <c r="A328" s="28" t="s">
        <v>325</v>
      </c>
      <c r="B328" s="52"/>
      <c r="C328" s="49"/>
      <c r="D328" s="54"/>
      <c r="E328" s="60"/>
      <c r="F328" s="57"/>
      <c r="G328" s="58">
        <f t="shared" ref="G328:G329" si="29">D328*(E328+F328)</f>
        <v>0</v>
      </c>
    </row>
    <row r="329" spans="1:7" ht="21">
      <c r="A329" s="28" t="s">
        <v>326</v>
      </c>
      <c r="B329" s="52"/>
      <c r="C329" s="49"/>
      <c r="D329" s="54"/>
      <c r="E329" s="60"/>
      <c r="F329" s="57"/>
      <c r="G329" s="58">
        <f t="shared" si="29"/>
        <v>0</v>
      </c>
    </row>
    <row r="330" spans="1:7" ht="29.25" customHeight="1">
      <c r="A330" s="99" t="s">
        <v>327</v>
      </c>
      <c r="B330" s="100"/>
      <c r="C330" s="100"/>
      <c r="D330" s="100"/>
      <c r="E330" s="20"/>
      <c r="F330" s="21"/>
      <c r="G330" s="22">
        <f>SUM(G319:G329)</f>
        <v>0</v>
      </c>
    </row>
    <row r="331" spans="1:7">
      <c r="A331" s="19"/>
      <c r="C331" s="49"/>
      <c r="D331" s="54"/>
      <c r="E331" s="60"/>
      <c r="F331" s="57"/>
      <c r="G331" s="58"/>
    </row>
    <row r="332" spans="1:7" ht="15.75">
      <c r="A332" s="29"/>
      <c r="B332" s="24" t="s">
        <v>328</v>
      </c>
      <c r="C332" s="49"/>
      <c r="D332" s="54"/>
      <c r="E332" s="60"/>
      <c r="F332" s="57"/>
      <c r="G332" s="58"/>
    </row>
    <row r="333" spans="1:7" ht="15.75">
      <c r="A333" s="19">
        <v>11</v>
      </c>
      <c r="B333" s="51" t="s">
        <v>329</v>
      </c>
      <c r="C333" s="49"/>
      <c r="D333" s="54"/>
      <c r="E333" s="60"/>
      <c r="F333" s="57"/>
      <c r="G333" s="58"/>
    </row>
    <row r="334" spans="1:7" ht="21">
      <c r="A334" s="28" t="s">
        <v>316</v>
      </c>
      <c r="B334" s="52"/>
      <c r="C334" s="49"/>
      <c r="D334" s="54"/>
      <c r="E334" s="60"/>
      <c r="F334" s="57"/>
      <c r="G334" s="58">
        <f t="shared" ref="G334:G344" si="30">D334*(E334+F334)</f>
        <v>0</v>
      </c>
    </row>
    <row r="335" spans="1:7" ht="21">
      <c r="A335" s="28" t="s">
        <v>317</v>
      </c>
      <c r="B335" s="52"/>
      <c r="C335" s="49"/>
      <c r="D335" s="54"/>
      <c r="E335" s="60"/>
      <c r="F335" s="57"/>
      <c r="G335" s="58">
        <f t="shared" si="30"/>
        <v>0</v>
      </c>
    </row>
    <row r="336" spans="1:7" ht="21">
      <c r="A336" s="28" t="s">
        <v>318</v>
      </c>
      <c r="B336" s="52"/>
      <c r="C336" s="49"/>
      <c r="D336" s="54"/>
      <c r="E336" s="60"/>
      <c r="F336" s="57"/>
      <c r="G336" s="58">
        <f t="shared" si="30"/>
        <v>0</v>
      </c>
    </row>
    <row r="337" spans="1:7" ht="21">
      <c r="A337" s="28" t="s">
        <v>319</v>
      </c>
      <c r="B337" s="52"/>
      <c r="C337" s="49"/>
      <c r="D337" s="54"/>
      <c r="E337" s="60"/>
      <c r="F337" s="57"/>
      <c r="G337" s="58">
        <f t="shared" si="30"/>
        <v>0</v>
      </c>
    </row>
    <row r="338" spans="1:7" ht="21">
      <c r="A338" s="28" t="s">
        <v>320</v>
      </c>
      <c r="B338" s="52"/>
      <c r="C338" s="49"/>
      <c r="D338" s="54"/>
      <c r="E338" s="60"/>
      <c r="F338" s="57"/>
      <c r="G338" s="58">
        <f t="shared" si="30"/>
        <v>0</v>
      </c>
    </row>
    <row r="339" spans="1:7" ht="21">
      <c r="A339" s="28" t="s">
        <v>321</v>
      </c>
      <c r="B339" s="52"/>
      <c r="C339" s="49"/>
      <c r="D339" s="54"/>
      <c r="E339" s="60"/>
      <c r="F339" s="57"/>
      <c r="G339" s="58">
        <f t="shared" si="30"/>
        <v>0</v>
      </c>
    </row>
    <row r="340" spans="1:7" ht="21">
      <c r="A340" s="28" t="s">
        <v>322</v>
      </c>
      <c r="B340" s="52"/>
      <c r="C340" s="49"/>
      <c r="D340" s="54"/>
      <c r="E340" s="60"/>
      <c r="F340" s="57"/>
      <c r="G340" s="58">
        <f t="shared" si="30"/>
        <v>0</v>
      </c>
    </row>
    <row r="341" spans="1:7" ht="21">
      <c r="A341" s="28" t="s">
        <v>323</v>
      </c>
      <c r="B341" s="52"/>
      <c r="C341" s="49"/>
      <c r="D341" s="54"/>
      <c r="E341" s="60"/>
      <c r="F341" s="57"/>
      <c r="G341" s="58">
        <f t="shared" si="30"/>
        <v>0</v>
      </c>
    </row>
    <row r="342" spans="1:7" ht="21">
      <c r="A342" s="28" t="s">
        <v>324</v>
      </c>
      <c r="B342" s="52"/>
      <c r="C342" s="49"/>
      <c r="D342" s="54"/>
      <c r="E342" s="60"/>
      <c r="F342" s="57"/>
      <c r="G342" s="58">
        <f t="shared" si="30"/>
        <v>0</v>
      </c>
    </row>
    <row r="343" spans="1:7" ht="21">
      <c r="A343" s="28" t="s">
        <v>325</v>
      </c>
      <c r="B343" s="52"/>
      <c r="C343" s="49"/>
      <c r="D343" s="54"/>
      <c r="E343" s="60"/>
      <c r="F343" s="57"/>
      <c r="G343" s="58">
        <f t="shared" si="30"/>
        <v>0</v>
      </c>
    </row>
    <row r="344" spans="1:7" ht="21">
      <c r="A344" s="28" t="s">
        <v>326</v>
      </c>
      <c r="B344" s="52"/>
      <c r="C344" s="49"/>
      <c r="D344" s="54"/>
      <c r="E344" s="60"/>
      <c r="F344" s="57"/>
      <c r="G344" s="58">
        <f t="shared" si="30"/>
        <v>0</v>
      </c>
    </row>
    <row r="345" spans="1:7" ht="29.25" customHeight="1">
      <c r="A345" s="99" t="s">
        <v>330</v>
      </c>
      <c r="B345" s="100"/>
      <c r="C345" s="100"/>
      <c r="D345" s="100"/>
      <c r="E345" s="20"/>
      <c r="F345" s="21"/>
      <c r="G345" s="22">
        <f>SUM(G334:G344)</f>
        <v>0</v>
      </c>
    </row>
  </sheetData>
  <protectedRanges>
    <protectedRange sqref="B304" name="Range4_1_1"/>
  </protectedRanges>
  <mergeCells count="16">
    <mergeCell ref="A87:D87"/>
    <mergeCell ref="A75:D75"/>
    <mergeCell ref="A2:G2"/>
    <mergeCell ref="A3:G3"/>
    <mergeCell ref="A1:G1"/>
    <mergeCell ref="A64:D64"/>
    <mergeCell ref="A175:D175"/>
    <mergeCell ref="A159:D159"/>
    <mergeCell ref="A141:D141"/>
    <mergeCell ref="A120:D120"/>
    <mergeCell ref="A105:D105"/>
    <mergeCell ref="A315:D315"/>
    <mergeCell ref="A330:D330"/>
    <mergeCell ref="A345:D345"/>
    <mergeCell ref="A280:D280"/>
    <mergeCell ref="A189:D189"/>
  </mergeCells>
  <phoneticPr fontId="2" type="noConversion"/>
  <printOptions horizontalCentered="1" gridLines="1"/>
  <pageMargins left="0.25" right="0.25" top="0.75" bottom="0.75" header="0.3" footer="0.3"/>
  <pageSetup paperSize="9" scale="83" orientation="portrait" r:id="rId1"/>
  <headerFooter alignWithMargins="0">
    <oddFooter>&amp;RBill of Quantities</oddFooter>
  </headerFooter>
  <rowBreaks count="1" manualBreakCount="1">
    <brk id="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c6c8f46-8e10-4cb0-be7e-588903923501">
      <Terms xmlns="http://schemas.microsoft.com/office/infopath/2007/PartnerControls"/>
    </lcf76f155ced4ddcb4097134ff3c332f>
    <TaxCatchAll xmlns="26776bba-e584-491c-b954-1a49781f6b14" xsi:nil="true"/>
    <Status xmlns="3c6c8f46-8e10-4cb0-be7e-58890392350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67A16CDBD4FA48AF99CF0C0608D28A" ma:contentTypeVersion="16" ma:contentTypeDescription="Create a new document." ma:contentTypeScope="" ma:versionID="65b33e8b3db0baa045284d119c82c5fc">
  <xsd:schema xmlns:xsd="http://www.w3.org/2001/XMLSchema" xmlns:xs="http://www.w3.org/2001/XMLSchema" xmlns:p="http://schemas.microsoft.com/office/2006/metadata/properties" xmlns:ns2="3c6c8f46-8e10-4cb0-be7e-588903923501" xmlns:ns3="26776bba-e584-491c-b954-1a49781f6b14" targetNamespace="http://schemas.microsoft.com/office/2006/metadata/properties" ma:root="true" ma:fieldsID="4fdbbe65a5bf4922a936f1255ff57243" ns2:_="" ns3:_="">
    <xsd:import namespace="3c6c8f46-8e10-4cb0-be7e-588903923501"/>
    <xsd:import namespace="26776bba-e584-491c-b954-1a49781f6b1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Statu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6c8f46-8e10-4cb0-be7e-5889039235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d677fcd-a777-46c0-9ce8-27f0800b280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Status" ma:index="20" nillable="true" ma:displayName="Status" ma:description="Sent for NTB as Single Source" ma:format="Dropdown" ma:internalName="Status">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776bba-e584-491c-b954-1a49781f6b1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4f52fc9-9f7b-413c-a459-dd9020d3313e}" ma:internalName="TaxCatchAll" ma:showField="CatchAllData" ma:web="26776bba-e584-491c-b954-1a49781f6b1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A71D5A-01A7-4C46-AD88-0CF908EC24DF}"/>
</file>

<file path=customXml/itemProps2.xml><?xml version="1.0" encoding="utf-8"?>
<ds:datastoreItem xmlns:ds="http://schemas.openxmlformats.org/officeDocument/2006/customXml" ds:itemID="{6FDCD354-4278-48B5-A282-C9A9E5CCE7CE}"/>
</file>

<file path=customXml/itemProps3.xml><?xml version="1.0" encoding="utf-8"?>
<ds:datastoreItem xmlns:ds="http://schemas.openxmlformats.org/officeDocument/2006/customXml" ds:itemID="{CF138529-B026-45DA-88C8-18B0C286553D}"/>
</file>

<file path=docProps/app.xml><?xml version="1.0" encoding="utf-8"?>
<Properties xmlns="http://schemas.openxmlformats.org/officeDocument/2006/extended-properties" xmlns:vt="http://schemas.openxmlformats.org/officeDocument/2006/docPropsVTypes">
  <Application>Microsoft Excel Online</Application>
  <Manager/>
  <Company>Private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Mohamed Naeem</dc:creator>
  <cp:keywords/>
  <dc:description/>
  <cp:lastModifiedBy/>
  <cp:revision/>
  <dcterms:created xsi:type="dcterms:W3CDTF">2001-09-20T18:28:09Z</dcterms:created>
  <dcterms:modified xsi:type="dcterms:W3CDTF">2024-01-09T09:17:46Z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0x010100A467A16CDBD4FA48AF99CF0C0608D28A</vt:lpwstr>
  </property>
  <property fmtid="{D5CDD505-2E9C-101B-9397-08002B2CF9AE}" pid="3" name="MediaServiceImageTags">
    <vt:lpwstr/>
  </property>
</Properties>
</file>