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5"/>
  <workbookPr codeName="ThisWorkbook" defaultThemeVersion="124226"/>
  <mc:AlternateContent xmlns:mc="http://schemas.openxmlformats.org/markup-compatibility/2006">
    <mc:Choice Requires="x15">
      <x15ac:absPath xmlns:x15ac="http://schemas.microsoft.com/office/spreadsheetml/2010/11/ac" url="https://igmhmv.sharepoint.com/sites/Estate/Shared Documents/Estate/Projects 2026/DH 19th Oncology Renovation/"/>
    </mc:Choice>
  </mc:AlternateContent>
  <xr:revisionPtr revIDLastSave="0" documentId="8_{6F7A5D59-00DA-42AF-BDE3-0495BEBCC2C4}" xr6:coauthVersionLast="47" xr6:coauthVersionMax="47" xr10:uidLastSave="{00000000-0000-0000-0000-000000000000}"/>
  <bookViews>
    <workbookView xWindow="-120" yWindow="-120" windowWidth="29040" windowHeight="15720" firstSheet="2" activeTab="2" xr2:uid="{00000000-000D-0000-FFFF-FFFF00000000}"/>
  </bookViews>
  <sheets>
    <sheet name="Sheet1" sheetId="8" r:id="rId1"/>
    <sheet name="Sheet2" sheetId="2" r:id="rId2"/>
    <sheet name="BOQ" sheetId="1" r:id="rId3"/>
  </sheets>
  <definedNames>
    <definedName name="_xlnm.Print_Area" localSheetId="2">BOQ!$A$1:$G$230</definedName>
    <definedName name="_xlnm.Print_Area" localSheetId="1">Sheet2!$B$2:$G$23</definedName>
    <definedName name="_xlnm.Print_Titles" localSheetId="2">BOQ!$4:$4</definedName>
  </definedNames>
  <calcPr calcId="191028"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7" i="1" l="1"/>
  <c r="G170" i="1"/>
  <c r="G171" i="1"/>
  <c r="G172" i="1"/>
  <c r="G173" i="1"/>
  <c r="G174" i="1"/>
  <c r="G175" i="1"/>
  <c r="G176" i="1"/>
  <c r="G177" i="1"/>
  <c r="G178" i="1"/>
  <c r="G179" i="1"/>
  <c r="G180" i="1"/>
  <c r="D163" i="1"/>
  <c r="G157" i="1"/>
  <c r="G156" i="1"/>
  <c r="G129" i="1"/>
  <c r="G128" i="1" l="1"/>
  <c r="G127" i="1"/>
  <c r="G166" i="1"/>
  <c r="G164" i="1"/>
  <c r="D95" i="1"/>
  <c r="G126" i="1"/>
  <c r="G70" i="1"/>
  <c r="G72" i="1" s="1"/>
  <c r="G99" i="1" l="1"/>
  <c r="G83" i="1" l="1"/>
  <c r="G95" i="1" l="1"/>
  <c r="G229" i="1" l="1"/>
  <c r="G227" i="1"/>
  <c r="G213" i="1"/>
  <c r="G212" i="1"/>
  <c r="C15" i="2"/>
  <c r="C14" i="2"/>
  <c r="C13" i="2"/>
  <c r="C12" i="2"/>
  <c r="C11" i="2"/>
  <c r="C10" i="2"/>
  <c r="C9" i="2"/>
  <c r="C8" i="2"/>
  <c r="G196" i="1"/>
  <c r="G199" i="1" l="1"/>
  <c r="F15" i="2" s="1"/>
  <c r="G101" i="1"/>
  <c r="F11" i="2" s="1"/>
  <c r="G163" i="1" l="1"/>
  <c r="G155" i="1"/>
  <c r="G125" i="1"/>
  <c r="G124" i="1"/>
  <c r="G183" i="1" l="1"/>
  <c r="F14" i="2" s="1"/>
  <c r="G131" i="1"/>
  <c r="F13" i="2" s="1"/>
  <c r="G111" i="1"/>
  <c r="G82" i="1"/>
  <c r="G86" i="1" l="1"/>
  <c r="F10" i="2" s="1"/>
  <c r="G114" i="1"/>
  <c r="F12" i="2" s="1"/>
  <c r="G226" i="1" l="1"/>
  <c r="G225" i="1"/>
  <c r="G224" i="1"/>
  <c r="G223" i="1"/>
  <c r="G222" i="1"/>
  <c r="G221" i="1"/>
  <c r="G220" i="1"/>
  <c r="G219" i="1"/>
  <c r="G218" i="1"/>
  <c r="G211" i="1"/>
  <c r="G210" i="1"/>
  <c r="G209" i="1"/>
  <c r="G208" i="1"/>
  <c r="G207" i="1"/>
  <c r="G206" i="1"/>
  <c r="G205" i="1"/>
  <c r="G204" i="1"/>
  <c r="G203" i="1"/>
  <c r="G60" i="1"/>
  <c r="G62" i="1" s="1"/>
  <c r="F8" i="2" l="1"/>
  <c r="G214" i="1"/>
  <c r="G230" i="1"/>
  <c r="F9" i="2"/>
  <c r="C17" i="2"/>
  <c r="C16" i="2"/>
  <c r="F16" i="2" l="1"/>
  <c r="F17" i="2"/>
  <c r="C7" i="2" l="1"/>
  <c r="B2" i="2" l="1"/>
  <c r="B4" i="8" s="1"/>
  <c r="I19" i="2" l="1"/>
  <c r="G25" i="1"/>
  <c r="G32" i="1"/>
  <c r="G52" i="1" l="1"/>
  <c r="F7" i="2" s="1"/>
  <c r="F19" i="2" l="1"/>
  <c r="F20" i="2" s="1"/>
  <c r="F21" i="2" l="1"/>
</calcChain>
</file>

<file path=xl/sharedStrings.xml><?xml version="1.0" encoding="utf-8"?>
<sst xmlns="http://schemas.openxmlformats.org/spreadsheetml/2006/main" count="297" uniqueCount="218">
  <si>
    <t xml:space="preserve"> </t>
  </si>
  <si>
    <t>IGMH HOSPITAL</t>
  </si>
  <si>
    <t>SUMMARY OF BILLS OF QUANTITIES</t>
  </si>
  <si>
    <t>BILL No.</t>
  </si>
  <si>
    <t xml:space="preserve">DESCRIPTION </t>
  </si>
  <si>
    <t>QUOTATION No.</t>
  </si>
  <si>
    <t>DATE</t>
  </si>
  <si>
    <t>AMOUNT</t>
  </si>
  <si>
    <t>TOTAL</t>
  </si>
  <si>
    <t>GST 8%</t>
  </si>
  <si>
    <t>GRAND TOTAL</t>
  </si>
  <si>
    <t>DHARUMAVANTHA HOSPITAL 19TH FLOOR</t>
  </si>
  <si>
    <t>(Existing Building Revovation)</t>
  </si>
  <si>
    <t>Item</t>
  </si>
  <si>
    <t>Description</t>
  </si>
  <si>
    <t>Unit</t>
  </si>
  <si>
    <t>QTY</t>
  </si>
  <si>
    <t>LABOUR RATE</t>
  </si>
  <si>
    <t>MATERIAL RATE</t>
  </si>
  <si>
    <t>TOTAL AMOUNT</t>
  </si>
  <si>
    <t>Bill NO: 1</t>
  </si>
  <si>
    <t>PRELIMINARIES</t>
  </si>
  <si>
    <t xml:space="preserve"> General Notes</t>
  </si>
  <si>
    <t>1)</t>
  </si>
  <si>
    <t>Abbreviations</t>
  </si>
  <si>
    <t>m - meter</t>
  </si>
  <si>
    <t>Nr - numbers</t>
  </si>
  <si>
    <t>m3 - cubic meter</t>
  </si>
  <si>
    <t>m2 - square meter</t>
  </si>
  <si>
    <t>Lm - Linear meter</t>
  </si>
  <si>
    <t>t - tonnes</t>
  </si>
  <si>
    <t>md - including</t>
  </si>
  <si>
    <t>mm - millimeter</t>
  </si>
  <si>
    <t>dia - diameter</t>
  </si>
  <si>
    <t>SS - Stainless Steel</t>
  </si>
  <si>
    <t>GI - Galvanised Iron</t>
  </si>
  <si>
    <t>Site Management Costs</t>
  </si>
  <si>
    <t>1.2.1</t>
  </si>
  <si>
    <t>Allow for all on and off site management cost</t>
  </si>
  <si>
    <t>including costs of foreman and assistants,</t>
  </si>
  <si>
    <t>item</t>
  </si>
  <si>
    <t>temporary services, telephone,fax, hoardings</t>
  </si>
  <si>
    <t>and similar.</t>
  </si>
  <si>
    <t>Clean - up</t>
  </si>
  <si>
    <t>1.3.1</t>
  </si>
  <si>
    <t>Allow for clean - up of completed works and site</t>
  </si>
  <si>
    <t>upon completion.</t>
  </si>
  <si>
    <t>GENERAL</t>
  </si>
  <si>
    <t>(a) Rates shall include for: cleaning out cavities,</t>
  </si>
  <si>
    <t>forming rebated reveals and pointing and</t>
  </si>
  <si>
    <t>cleaning down to reveals where necessary;</t>
  </si>
  <si>
    <t>fractional size blocks, all necessary machine</t>
  </si>
  <si>
    <t>cutting, cutting or forming chases or edges of</t>
  </si>
  <si>
    <t>floor slabs, cutting or leaving holes and</t>
  </si>
  <si>
    <t>openings as recesses for and building in pipes,</t>
  </si>
  <si>
    <t>conduits, sleeves and similar as required for all</t>
  </si>
  <si>
    <t>trades; leaving surfaces rough or raking out</t>
  </si>
  <si>
    <t>joints for plastering and flashings, bedding</t>
  </si>
  <si>
    <t>frames or plates, building in joists, bearers or</t>
  </si>
  <si>
    <t>similar, temporary supports to openings,</t>
  </si>
  <si>
    <t>templates, reinforcement in walls and for all</t>
  </si>
  <si>
    <t>necessary making good</t>
  </si>
  <si>
    <r>
      <t xml:space="preserve">TOTAL OF BILL NO. 01 (PRELIMINARIES)                                      </t>
    </r>
    <r>
      <rPr>
        <b/>
        <i/>
        <sz val="10"/>
        <rFont val="Arial"/>
        <family val="2"/>
      </rPr>
      <t xml:space="preserve">   (CARRIED OVER TO THE GENERAL SUMMARY)</t>
    </r>
  </si>
  <si>
    <t>Bill No: 02</t>
  </si>
  <si>
    <t>Demolition Work</t>
  </si>
  <si>
    <t>General</t>
  </si>
  <si>
    <t>a</t>
  </si>
  <si>
    <t>Demolition of mentined locations and dispatch all debris, clearing and dispose all unwanted materials away from site and prepare site ready for proposed construction.</t>
  </si>
  <si>
    <t>b</t>
  </si>
  <si>
    <t xml:space="preserve">Rate shall include demolishing, dismantling and removing with the minimim damage to the structure, temprary supporting protecting existing works, property against damage, dust and weather and spraying water periodically to reduce the amount of dust </t>
  </si>
  <si>
    <t>2.2.1</t>
  </si>
  <si>
    <t>Demolish Wall (includes removal Tiles/Granite, doors,built-in furnitures,Kitchen sets/modifications and etc.</t>
  </si>
  <si>
    <r>
      <t xml:space="preserve">TOTAL OF BILL NO. 02 (Demolition Work)                                         </t>
    </r>
    <r>
      <rPr>
        <b/>
        <i/>
        <sz val="12"/>
        <rFont val="Arial"/>
        <family val="2"/>
      </rPr>
      <t xml:space="preserve">  </t>
    </r>
    <r>
      <rPr>
        <b/>
        <i/>
        <sz val="10"/>
        <rFont val="Arial"/>
        <family val="2"/>
      </rPr>
      <t xml:space="preserve"> (CARRIED OVER TO THE GENERAL SUMMARY)</t>
    </r>
  </si>
  <si>
    <t>Bill No: 03</t>
  </si>
  <si>
    <t>Vertical bed head unit</t>
  </si>
  <si>
    <t>a )Rates shall include for cleaning out cavities, forming rebated reveals and pointing and cleaning down to  reveals where necessary; fractional size blocks, all necessary machine cutting, cutting or forming chases or edges of  floor slabs.</t>
  </si>
  <si>
    <t>b )Cutting or leaving holes and openings as recesses for and building in pipes, conduits , sleeves and similar as required for all trades; leaving surfaces rough or raking out joints for  plastering and flashings, bedding frames or plates, building in joints.</t>
  </si>
  <si>
    <t>c</t>
  </si>
  <si>
    <t>Rate shall include all Stud wall framing like Top Track,Bottom Track, Vertical and support Tracks.</t>
  </si>
  <si>
    <t>d</t>
  </si>
  <si>
    <t xml:space="preserve">Rate shall include Cement board/Shera Board,screws, joint tape and insluation </t>
  </si>
  <si>
    <t>nos</t>
  </si>
  <si>
    <r>
      <t xml:space="preserve">TOTAL OF BILL NO. 03 (Vertical bed head unit)                                         </t>
    </r>
    <r>
      <rPr>
        <b/>
        <i/>
        <sz val="12"/>
        <rFont val="Arial"/>
        <family val="2"/>
      </rPr>
      <t xml:space="preserve">  </t>
    </r>
    <r>
      <rPr>
        <b/>
        <i/>
        <sz val="10"/>
        <rFont val="Arial"/>
        <family val="2"/>
      </rPr>
      <t xml:space="preserve"> (CARRIED OVER TO THE GENERAL SUMMARY)</t>
    </r>
  </si>
  <si>
    <t>Bill No: 04</t>
  </si>
  <si>
    <t>Door &amp; Windows</t>
  </si>
  <si>
    <t xml:space="preserve">a </t>
  </si>
  <si>
    <t>Rates shall include for locks, latches, closers, push plates, pull handles, bolts, kick plates, hinges and all door &amp; window hardware.</t>
  </si>
  <si>
    <t>Rates shall include for door frames and window frames, mullions, transoms, trims, glazing, tinting, timber panels, boardings, framing, lining, fastenings and all fixings and installation.</t>
  </si>
  <si>
    <t>All door and window frames and panels shall be as specified in the drawing</t>
  </si>
  <si>
    <t>The contractor shall take delivery and fixing.</t>
  </si>
  <si>
    <t>4.2.1</t>
  </si>
  <si>
    <t>D1</t>
  </si>
  <si>
    <t>nr</t>
  </si>
  <si>
    <t>4.2.2</t>
  </si>
  <si>
    <t>SD1</t>
  </si>
  <si>
    <r>
      <t xml:space="preserve">TOTAL OF BILL NO. 04 (Door &amp; Windows)                                         </t>
    </r>
    <r>
      <rPr>
        <b/>
        <i/>
        <sz val="12"/>
        <rFont val="Arial"/>
        <family val="2"/>
      </rPr>
      <t xml:space="preserve">  </t>
    </r>
    <r>
      <rPr>
        <b/>
        <i/>
        <sz val="10"/>
        <rFont val="Arial"/>
        <family val="2"/>
      </rPr>
      <t xml:space="preserve"> (CARRIED OVER TO THE GENERAL SUMMARY)</t>
    </r>
  </si>
  <si>
    <t>Bill No: 05</t>
  </si>
  <si>
    <t>Floor &amp; Wall Finishing</t>
  </si>
  <si>
    <t>Rates shall include for:motar,  fixing, bedding, grouting, and pointing materials; making good around pipes, sanitary fixtures, and similar; cleaning down and polishing.</t>
  </si>
  <si>
    <t>Tiles to be fixed with Tile Adhesive Cement.</t>
  </si>
  <si>
    <t>Rates shall include for mitre joints for projected edjes.</t>
  </si>
  <si>
    <t>5.2.1</t>
  </si>
  <si>
    <t xml:space="preserve">ANTIMICROBIAL WALL PANEL (BIOMAX OR SIMILAR) </t>
  </si>
  <si>
    <r>
      <rPr>
        <sz val="8"/>
        <rFont val="Arial"/>
        <family val="2"/>
      </rPr>
      <t>m</t>
    </r>
    <r>
      <rPr>
        <vertAlign val="superscript"/>
        <sz val="8"/>
        <rFont val="Arial"/>
        <family val="2"/>
      </rPr>
      <t>2</t>
    </r>
  </si>
  <si>
    <t>Wall Painting</t>
  </si>
  <si>
    <t>5.4.1</t>
  </si>
  <si>
    <t>General paint work</t>
  </si>
  <si>
    <t>L-SUM</t>
  </si>
  <si>
    <r>
      <t xml:space="preserve">TOTAL OF BILL NO. 05 (Floor &amp; Wall Finishing)                                         </t>
    </r>
    <r>
      <rPr>
        <b/>
        <i/>
        <sz val="12"/>
        <rFont val="Arial"/>
        <family val="2"/>
      </rPr>
      <t xml:space="preserve">  </t>
    </r>
    <r>
      <rPr>
        <b/>
        <i/>
        <sz val="10"/>
        <rFont val="Arial"/>
        <family val="2"/>
      </rPr>
      <t xml:space="preserve"> (CARRIED OVER TO THE GENERAL SUMMARY)</t>
    </r>
  </si>
  <si>
    <t>Bill No: 06</t>
  </si>
  <si>
    <t>Ceiling</t>
  </si>
  <si>
    <t>Internal ceiling areas are of 9mm thick Fiber Plaster Booard fixed on to standard internal hardwood framework and finished with Matte White Emulsion Paint after smooth putty finish.</t>
  </si>
  <si>
    <t xml:space="preserve">External ceiling areas are of 6mm thick Cement Booard fixed on to standard internal hardwood framework and finished with Matte White Emulsion Paint after smoothing joints and edjes. </t>
  </si>
  <si>
    <t>Box up for conceiling AC pipes to indoor unit height and hotwater pipes 50mm below beam bottom with standard internal hardwood framework and 9mm thick plasterboard, finished with respective emulsion paint on smooth putty surface as per the drawings</t>
  </si>
  <si>
    <t>Rates shall include for removing, replace, framing, fixing and all other works.</t>
  </si>
  <si>
    <t>Plaster Board Ceiling</t>
  </si>
  <si>
    <t>6.2.1</t>
  </si>
  <si>
    <t>Minor modifications</t>
  </si>
  <si>
    <r>
      <t xml:space="preserve">TOTAL OF BILL NO. 06 (Ceiling)                                                    </t>
    </r>
    <r>
      <rPr>
        <b/>
        <i/>
        <sz val="12"/>
        <rFont val="Arial"/>
        <family val="2"/>
      </rPr>
      <t xml:space="preserve">  </t>
    </r>
    <r>
      <rPr>
        <b/>
        <i/>
        <sz val="10"/>
        <rFont val="Arial"/>
        <family val="2"/>
      </rPr>
      <t xml:space="preserve"> (CARRIED OVER TO THE GENERAL SUMMARY)</t>
    </r>
  </si>
  <si>
    <t>Bill No: 07</t>
  </si>
  <si>
    <t>Partition &amp; Furniture works</t>
  </si>
  <si>
    <t>Rates shall include for: screws, nails and fixing or supporting clips, and all other works to re-install the  equipment and cabinet.</t>
  </si>
  <si>
    <t>Rates shall include for: installation of  Cabinets, as shown in the detail cabinet drawings.</t>
  </si>
  <si>
    <t>Rates shall include all pipe work, electrical wiring, insulation, re-install the  equipment and cabinet.</t>
  </si>
  <si>
    <t>Furnitures</t>
  </si>
  <si>
    <t>7.2.1</t>
  </si>
  <si>
    <t>Nurses Counter</t>
  </si>
  <si>
    <t>7.2.2</t>
  </si>
  <si>
    <t>Working Counter</t>
  </si>
  <si>
    <t>7.2.3</t>
  </si>
  <si>
    <t>Hospital grade Curtain with square we design on th top 18', including alumium teack system, curtain size 5500x2300, Materila should be approved by IGMH</t>
  </si>
  <si>
    <t>7.2.4</t>
  </si>
  <si>
    <t>OPD Counter</t>
  </si>
  <si>
    <t>7.2.5</t>
  </si>
  <si>
    <t>4 Seater Cahirs</t>
  </si>
  <si>
    <t>7.2.6</t>
  </si>
  <si>
    <t xml:space="preserve">Headboard Panel </t>
  </si>
  <si>
    <r>
      <t xml:space="preserve">TOTAL OF BILL NO. 07 (Partition &amp; Furniture works)                                         </t>
    </r>
    <r>
      <rPr>
        <b/>
        <i/>
        <sz val="12"/>
        <rFont val="Arial"/>
        <family val="2"/>
      </rPr>
      <t xml:space="preserve">  </t>
    </r>
    <r>
      <rPr>
        <b/>
        <i/>
        <sz val="10"/>
        <rFont val="Arial"/>
        <family val="2"/>
      </rPr>
      <t xml:space="preserve"> (CARRIED OVER TO THE GENERAL SUMMARY)</t>
    </r>
  </si>
  <si>
    <t>Bill No: 08</t>
  </si>
  <si>
    <t>Electrical &amp; Mechnical Works</t>
  </si>
  <si>
    <t xml:space="preserve"> Design, provide and install electrical network for the entire building complete in accordance the design and to standards set by the local governing bodies as per the given layout.</t>
  </si>
  <si>
    <t>Contractor shall get approval from the Engineer for electrical fittings before installation.</t>
  </si>
  <si>
    <t>All lighting and power circuits shall be wired with cu/pvc 2.5mm2 cables in 25mm dia conduit.</t>
  </si>
  <si>
    <t>Contractor shall get the approval for position of fittings indicated in drawings from Engineer before commencing the work.</t>
  </si>
  <si>
    <t>e</t>
  </si>
  <si>
    <t>Rates shall include for;</t>
  </si>
  <si>
    <t>(i) Screws, nails, bolts, nuts, standard cable fixing or supporting clips, brackets, straps, rivets, plugs and all incidental accessories.</t>
  </si>
  <si>
    <t>(ii) Rates for electrical isolators, conduits, fittings, equipment and similar items shall include for: all fixings to various building surfaces.</t>
  </si>
  <si>
    <t>(iii) Electrical isolators, conduits, fittings, equipment and similar items shall include for: all fixings to various building surfaces.</t>
  </si>
  <si>
    <t>f</t>
  </si>
  <si>
    <t>A light point is measured including conduit, wiring, earthing, switches etc. all as required and as specified.</t>
  </si>
  <si>
    <t>g</t>
  </si>
  <si>
    <t>The Contractor shall provide detailed and complete set of shop drawings for all the works in this section.</t>
  </si>
  <si>
    <t>h</t>
  </si>
  <si>
    <t>Each fitting shall include bulbs, internal wiring, hanging and fixing material and be complete without any additional item/material being required to make it so.</t>
  </si>
  <si>
    <t>i</t>
  </si>
  <si>
    <t>Each Light/ light fixture and its switch is measured as one  point; similarly each fan or each socket outlet is measured as one point</t>
  </si>
  <si>
    <t>j</t>
  </si>
  <si>
    <t>The panel boards supplied and installed under this contract shall be complete with all the requires accessories such as neutral bars, earth bars, fixing material……etc.</t>
  </si>
  <si>
    <t>ELECTRICAL BOARDS</t>
  </si>
  <si>
    <t>POWER POINTS - Only for head board</t>
  </si>
  <si>
    <t xml:space="preserve">2 GANG 13A SOCKET OUTLET </t>
  </si>
  <si>
    <t>2 GANG 13A SOCKET OUTLET 1200mm</t>
  </si>
  <si>
    <t>2 GANG 13A SOCKET OUTLET 1200mm- UPS POWER</t>
  </si>
  <si>
    <t>ELECTRICAL WIRING</t>
  </si>
  <si>
    <t>Electrical wiring with copper conductor cable in conduits in walls and concrete  as per government regulations.</t>
  </si>
  <si>
    <r>
      <t>Wiring to Power Outlets with 2.5mm</t>
    </r>
    <r>
      <rPr>
        <sz val="10"/>
        <rFont val="Arial"/>
        <family val="2"/>
      </rPr>
      <t>²</t>
    </r>
    <r>
      <rPr>
        <sz val="10"/>
        <rFont val="Times New Roman"/>
        <family val="1"/>
      </rPr>
      <t xml:space="preserve"> cables.</t>
    </r>
  </si>
  <si>
    <t>Oxygen Pipes(Medical Gas) modification/Reloaction Work (materilas provided by IGMH)</t>
  </si>
  <si>
    <t>Iteam</t>
  </si>
  <si>
    <t>Ducting work for new exhast- include temination to out side of building (includes modification to existing extrior glass)</t>
  </si>
  <si>
    <t>ICT WORKS</t>
  </si>
  <si>
    <t> </t>
  </si>
  <si>
    <t>Provide &amp; install Network and fittings, wiring  equipment inclusive of all necessary connection as per local regulations as described</t>
  </si>
  <si>
    <t>CAT6 data point (Consultation Rooms)</t>
  </si>
  <si>
    <t xml:space="preserve"> nr </t>
  </si>
  <si>
    <t>CAT6 data point (Rest Room)</t>
  </si>
  <si>
    <t>CAT6 data point (Meeting Room)</t>
  </si>
  <si>
    <t>CAT6 data point (Nursing Counter)</t>
  </si>
  <si>
    <t>CAT6 data point (Bed Head)</t>
  </si>
  <si>
    <t>CAT6 data point for Nurse Call System (Bed)</t>
  </si>
  <si>
    <t>CAT6 data point for Nurse Call Monitor (Counter)</t>
  </si>
  <si>
    <t>CAT6 data point for Queue TV</t>
  </si>
  <si>
    <t>CAT6 data point for Waiting Area</t>
  </si>
  <si>
    <t>Camera 6 MP (Hikvision)</t>
  </si>
  <si>
    <t xml:space="preserve"> no </t>
  </si>
  <si>
    <t>CAT6 data point for Counter</t>
  </si>
  <si>
    <r>
      <t xml:space="preserve">TOTAL OF BILL NO. 08 (Electrical &amp; Mechnical Works)                                         </t>
    </r>
    <r>
      <rPr>
        <b/>
        <i/>
        <sz val="12"/>
        <rFont val="Arial"/>
        <family val="2"/>
      </rPr>
      <t xml:space="preserve">  </t>
    </r>
    <r>
      <rPr>
        <b/>
        <i/>
        <sz val="10"/>
        <rFont val="Arial"/>
        <family val="2"/>
      </rPr>
      <t xml:space="preserve"> (CARRIED OVER TO THE GENERAL SUMMARY)</t>
    </r>
  </si>
  <si>
    <t>Bill No: 09</t>
  </si>
  <si>
    <t>Hydraulics &amp; Drainage</t>
  </si>
  <si>
    <t>Rates shall include for sockets, running joints, connectors, elbows, junctions, valves, reducers, expansion joine ts, backn and similar, incidental fittings, clips saddles, brackets, straps, hangers, screws, nails and fixing complete, including cuttin.</t>
  </si>
  <si>
    <t>All fresh water pipe works and fittings shall be high pressure PVC ( 13.5bars ) and Drain water pipes shall be medium pressure PVC ( 8.5bars ).</t>
  </si>
  <si>
    <t>All Hot-water pipe works and fittings shall be PPR (13.5bars)</t>
  </si>
  <si>
    <t>All the shut off valves to be provided in the drawings and instructions.</t>
  </si>
  <si>
    <t>Rates shall include for excavation, maintaining faces of drain pipe trenches and pits, backfilling, disposal of surplus soil, bends, junctions, reducers, expansion joints and all joints and other incidental materials.</t>
  </si>
  <si>
    <t>The contractor shall submit detailed shop drawings, catalogues, etc. for the approval of the Engineer.</t>
  </si>
  <si>
    <t xml:space="preserve"> PLUMBING  </t>
  </si>
  <si>
    <t>9.2.1</t>
  </si>
  <si>
    <t xml:space="preserve"> Internal  Pluming </t>
  </si>
  <si>
    <t>Plumbing works for pantry,near Nursing station counter</t>
  </si>
  <si>
    <r>
      <t xml:space="preserve">TOTAL OF BILL NO. 09(Hydraulics &amp; Drainage)                                         </t>
    </r>
    <r>
      <rPr>
        <b/>
        <i/>
        <sz val="12"/>
        <rFont val="Arial"/>
        <family val="2"/>
      </rPr>
      <t xml:space="preserve">  </t>
    </r>
    <r>
      <rPr>
        <b/>
        <i/>
        <sz val="10"/>
        <rFont val="Arial"/>
        <family val="2"/>
      </rPr>
      <t xml:space="preserve"> (CARRIED OVER TO THE GENERAL SUMMARY)</t>
    </r>
  </si>
  <si>
    <t>Bill No: 10</t>
  </si>
  <si>
    <t>ADDITIONS</t>
  </si>
  <si>
    <t>Bill No 01</t>
  </si>
  <si>
    <t>Bill No 02</t>
  </si>
  <si>
    <t>Bill No 03</t>
  </si>
  <si>
    <t>Bill No 04</t>
  </si>
  <si>
    <t>Bill No 05</t>
  </si>
  <si>
    <t>Bill No 06</t>
  </si>
  <si>
    <t>Bill No 07</t>
  </si>
  <si>
    <t>Bill No 08</t>
  </si>
  <si>
    <t>Bill No 09</t>
  </si>
  <si>
    <t>Bill No 10</t>
  </si>
  <si>
    <t>Bill No 11</t>
  </si>
  <si>
    <r>
      <t xml:space="preserve">TOTAL OF BILL NO. 10 (ADDITIONS)                                           </t>
    </r>
    <r>
      <rPr>
        <b/>
        <i/>
        <sz val="12"/>
        <rFont val="Arial"/>
        <family val="2"/>
      </rPr>
      <t xml:space="preserve">  </t>
    </r>
    <r>
      <rPr>
        <b/>
        <i/>
        <sz val="10"/>
        <rFont val="Arial"/>
        <family val="2"/>
      </rPr>
      <t xml:space="preserve"> (CARRIED OVER TO THE GENERAL SUMMARY)</t>
    </r>
  </si>
  <si>
    <t>Bill No: 11</t>
  </si>
  <si>
    <t>OMISSIONS</t>
  </si>
  <si>
    <t>Bill No 12</t>
  </si>
  <si>
    <r>
      <t xml:space="preserve">TOTAL OF BILL NO. 11 (OMISSIONS)                                                       </t>
    </r>
    <r>
      <rPr>
        <b/>
        <i/>
        <sz val="12"/>
        <rFont val="Arial"/>
        <family val="2"/>
      </rPr>
      <t xml:space="preserve">  </t>
    </r>
    <r>
      <rPr>
        <b/>
        <i/>
        <sz val="10"/>
        <rFont val="Arial"/>
        <family val="2"/>
      </rPr>
      <t xml:space="preserve"> (CARRIED OVER TO THE GENERAL SUMMARY)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</si>
</sst>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dd\-mmm\-yyyy"/>
    <numFmt numFmtId="166" formatCode="_(* #,##0.0_);_(* \(#,##0.0\);_(* &quot;-&quot;?_);_(@_)"/>
    <numFmt numFmtId="167" formatCode="0.0"/>
  </numFmts>
  <fonts count="38">
    <font>
      <sz val="10"/>
      <name val="Arial"/>
    </font>
    <font>
      <sz val="10"/>
      <name val="Arial"/>
      <family val="2"/>
    </font>
    <font>
      <sz val="8"/>
      <name val="Arial"/>
      <family val="2"/>
    </font>
    <font>
      <b/>
      <u/>
      <sz val="14"/>
      <name val="Times New Roman"/>
      <family val="1"/>
    </font>
    <font>
      <sz val="10"/>
      <name val="Times New Roman"/>
      <family val="1"/>
    </font>
    <font>
      <b/>
      <sz val="11"/>
      <name val="Times New Roman"/>
      <family val="1"/>
    </font>
    <font>
      <u/>
      <sz val="10"/>
      <name val="Times New Roman"/>
      <family val="1"/>
    </font>
    <font>
      <b/>
      <sz val="12"/>
      <name val="Times New Roman"/>
      <family val="1"/>
    </font>
    <font>
      <sz val="11"/>
      <name val="Times New Roman"/>
      <family val="1"/>
    </font>
    <font>
      <b/>
      <sz val="10"/>
      <name val="Arial"/>
      <family val="2"/>
    </font>
    <font>
      <b/>
      <sz val="8"/>
      <name val="Arial"/>
      <family val="2"/>
    </font>
    <font>
      <sz val="10"/>
      <name val="Arial"/>
      <family val="2"/>
    </font>
    <font>
      <b/>
      <sz val="12"/>
      <name val="Arial"/>
      <family val="2"/>
    </font>
    <font>
      <b/>
      <u/>
      <sz val="12"/>
      <name val="Arial"/>
      <family val="2"/>
    </font>
    <font>
      <b/>
      <sz val="11"/>
      <name val="Arial"/>
      <family val="2"/>
    </font>
    <font>
      <b/>
      <i/>
      <sz val="10"/>
      <name val="Arial"/>
      <family val="2"/>
    </font>
    <font>
      <b/>
      <u/>
      <sz val="10"/>
      <name val="Arial"/>
      <family val="2"/>
    </font>
    <font>
      <b/>
      <i/>
      <sz val="12"/>
      <name val="Arial"/>
      <family val="2"/>
    </font>
    <font>
      <b/>
      <sz val="9"/>
      <name val="Arial"/>
      <family val="2"/>
    </font>
    <font>
      <b/>
      <i/>
      <sz val="9"/>
      <name val="Arial"/>
      <family val="2"/>
    </font>
    <font>
      <b/>
      <i/>
      <sz val="8"/>
      <name val="Arial"/>
      <family val="2"/>
    </font>
    <font>
      <b/>
      <sz val="13"/>
      <name val="Times New Roman"/>
      <family val="1"/>
    </font>
    <font>
      <vertAlign val="superscript"/>
      <sz val="8"/>
      <name val="Arial"/>
      <family val="2"/>
    </font>
    <font>
      <sz val="8"/>
      <name val="Times New Roman"/>
      <family val="1"/>
    </font>
    <font>
      <b/>
      <sz val="9"/>
      <name val="Times New Roman"/>
      <family val="1"/>
    </font>
    <font>
      <sz val="9"/>
      <name val="Times New Roman"/>
      <family val="1"/>
    </font>
    <font>
      <b/>
      <u/>
      <sz val="16"/>
      <name val="Times New Roman"/>
      <family val="1"/>
    </font>
    <font>
      <sz val="10"/>
      <name val="Arial"/>
      <family val="2"/>
    </font>
    <font>
      <i/>
      <sz val="10"/>
      <name val="Arial"/>
      <family val="2"/>
    </font>
    <font>
      <b/>
      <sz val="10.5"/>
      <name val="Arial"/>
      <family val="2"/>
    </font>
    <font>
      <b/>
      <vertAlign val="superscript"/>
      <sz val="8"/>
      <name val="Arial"/>
      <family val="2"/>
    </font>
    <font>
      <sz val="11"/>
      <color theme="1"/>
      <name val="Calibri"/>
      <family val="2"/>
      <charset val="1"/>
      <scheme val="minor"/>
    </font>
    <font>
      <sz val="10"/>
      <color theme="1"/>
      <name val="Arial"/>
      <family val="2"/>
    </font>
    <font>
      <sz val="8"/>
      <color theme="1"/>
      <name val="Arial"/>
      <family val="2"/>
    </font>
    <font>
      <b/>
      <i/>
      <sz val="8"/>
      <color theme="1"/>
      <name val="Arial"/>
      <family val="2"/>
    </font>
    <font>
      <sz val="10"/>
      <color rgb="FFFF0000"/>
      <name val="Arial"/>
      <family val="2"/>
    </font>
    <font>
      <b/>
      <sz val="10"/>
      <color rgb="FFFF0000"/>
      <name val="Arial"/>
      <family val="2"/>
    </font>
    <font>
      <b/>
      <sz val="10"/>
      <name val="Arial"/>
    </font>
  </fonts>
  <fills count="4">
    <fill>
      <patternFill patternType="none"/>
    </fill>
    <fill>
      <patternFill patternType="gray125"/>
    </fill>
    <fill>
      <patternFill patternType="solid">
        <fgColor indexed="22"/>
        <bgColor indexed="64"/>
      </patternFill>
    </fill>
    <fill>
      <patternFill patternType="solid">
        <fgColor theme="0" tint="-0.249977111117893"/>
        <bgColor indexed="64"/>
      </patternFill>
    </fill>
  </fills>
  <borders count="33">
    <border>
      <left/>
      <right/>
      <top/>
      <bottom/>
      <diagonal/>
    </border>
    <border>
      <left style="medium">
        <color indexed="64"/>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hair">
        <color indexed="64"/>
      </top>
      <bottom/>
      <diagonal/>
    </border>
    <border>
      <left style="medium">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style="hair">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bottom/>
      <diagonal/>
    </border>
  </borders>
  <cellStyleXfs count="7">
    <xf numFmtId="0" fontId="0" fillId="0" borderId="0"/>
    <xf numFmtId="43" fontId="1" fillId="0" borderId="0" applyFont="0" applyFill="0" applyBorder="0" applyAlignment="0" applyProtection="0"/>
    <xf numFmtId="43" fontId="11" fillId="0" borderId="0" applyFont="0" applyFill="0" applyBorder="0" applyAlignment="0" applyProtection="0"/>
    <xf numFmtId="43" fontId="27" fillId="0" borderId="0" applyFont="0" applyFill="0" applyBorder="0" applyAlignment="0" applyProtection="0"/>
    <xf numFmtId="0" fontId="11" fillId="0" borderId="0"/>
    <xf numFmtId="0" fontId="1" fillId="0" borderId="0"/>
    <xf numFmtId="0" fontId="31" fillId="0" borderId="0"/>
  </cellStyleXfs>
  <cellXfs count="135">
    <xf numFmtId="0" fontId="0" fillId="0" borderId="0" xfId="0"/>
    <xf numFmtId="0" fontId="4" fillId="0" borderId="0" xfId="0" applyFont="1"/>
    <xf numFmtId="43" fontId="4" fillId="0" borderId="0" xfId="1" applyFont="1"/>
    <xf numFmtId="43" fontId="4" fillId="0" borderId="0" xfId="0" applyNumberFormat="1" applyFont="1"/>
    <xf numFmtId="43" fontId="4" fillId="0" borderId="1" xfId="1" applyFont="1" applyBorder="1"/>
    <xf numFmtId="0" fontId="8" fillId="0" borderId="2" xfId="0" applyFont="1" applyBorder="1"/>
    <xf numFmtId="0" fontId="4" fillId="0" borderId="3" xfId="0" applyFont="1" applyBorder="1"/>
    <xf numFmtId="0" fontId="4" fillId="0" borderId="4" xfId="0" applyFont="1" applyBorder="1"/>
    <xf numFmtId="0" fontId="4" fillId="0" borderId="5" xfId="0" applyFont="1" applyBorder="1"/>
    <xf numFmtId="0" fontId="4" fillId="0" borderId="6" xfId="0" applyFont="1" applyBorder="1"/>
    <xf numFmtId="43" fontId="4" fillId="0" borderId="7" xfId="1" applyFont="1" applyBorder="1"/>
    <xf numFmtId="43" fontId="7" fillId="0" borderId="8" xfId="1" applyFont="1" applyBorder="1" applyAlignment="1">
      <alignment vertical="center"/>
    </xf>
    <xf numFmtId="0" fontId="5" fillId="0" borderId="9" xfId="0" applyFont="1" applyBorder="1"/>
    <xf numFmtId="0" fontId="5" fillId="0" borderId="10" xfId="0" applyFont="1" applyBorder="1"/>
    <xf numFmtId="0" fontId="5" fillId="2" borderId="11" xfId="0" applyFont="1" applyFill="1" applyBorder="1" applyAlignment="1">
      <alignment horizontal="center" vertical="center"/>
    </xf>
    <xf numFmtId="43" fontId="5" fillId="2" borderId="12" xfId="1" applyFont="1" applyFill="1" applyBorder="1" applyAlignment="1">
      <alignment horizontal="center" vertical="center"/>
    </xf>
    <xf numFmtId="165" fontId="4" fillId="0" borderId="1" xfId="1" applyNumberFormat="1" applyFont="1" applyBorder="1" applyAlignment="1">
      <alignment horizontal="center"/>
    </xf>
    <xf numFmtId="0" fontId="14" fillId="2" borderId="13" xfId="0" applyFont="1" applyFill="1" applyBorder="1" applyAlignment="1">
      <alignment horizontal="center" vertical="center"/>
    </xf>
    <xf numFmtId="43" fontId="14" fillId="2" borderId="13" xfId="1" applyFont="1" applyFill="1" applyBorder="1" applyAlignment="1">
      <alignment horizontal="center" vertical="center"/>
    </xf>
    <xf numFmtId="0" fontId="15" fillId="0" borderId="14" xfId="0" applyFont="1" applyBorder="1" applyAlignment="1">
      <alignment horizontal="center" vertical="center"/>
    </xf>
    <xf numFmtId="43" fontId="9" fillId="0" borderId="18" xfId="1" applyFont="1" applyBorder="1" applyAlignment="1">
      <alignment vertical="center"/>
    </xf>
    <xf numFmtId="43" fontId="9" fillId="0" borderId="19" xfId="1" applyFont="1" applyBorder="1" applyAlignment="1">
      <alignment vertical="center"/>
    </xf>
    <xf numFmtId="43" fontId="12" fillId="0" borderId="20" xfId="1" applyFont="1" applyBorder="1" applyAlignment="1">
      <alignment vertical="center"/>
    </xf>
    <xf numFmtId="0" fontId="13" fillId="0" borderId="0" xfId="0" applyFont="1"/>
    <xf numFmtId="0" fontId="13" fillId="0" borderId="0" xfId="0" applyFont="1" applyAlignment="1">
      <alignment horizontal="center" vertical="center"/>
    </xf>
    <xf numFmtId="0" fontId="16" fillId="0" borderId="0" xfId="0" applyFont="1"/>
    <xf numFmtId="0" fontId="18" fillId="2" borderId="22" xfId="0" applyFont="1" applyFill="1" applyBorder="1" applyAlignment="1">
      <alignment horizontal="center" vertical="center"/>
    </xf>
    <xf numFmtId="0" fontId="19" fillId="0" borderId="14" xfId="0" applyFont="1" applyBorder="1" applyAlignment="1">
      <alignment horizontal="center" vertical="center"/>
    </xf>
    <xf numFmtId="0" fontId="20" fillId="0" borderId="14" xfId="0" applyFont="1" applyBorder="1" applyAlignment="1">
      <alignment horizontal="center" vertical="center" wrapText="1"/>
    </xf>
    <xf numFmtId="0" fontId="20" fillId="0" borderId="14" xfId="0" applyFont="1" applyBorder="1" applyAlignment="1">
      <alignment horizontal="center" vertical="center"/>
    </xf>
    <xf numFmtId="0" fontId="4" fillId="0" borderId="23" xfId="0" applyFont="1" applyBorder="1"/>
    <xf numFmtId="43" fontId="4" fillId="0" borderId="0" xfId="1" applyFont="1" applyBorder="1"/>
    <xf numFmtId="0" fontId="6" fillId="0" borderId="4" xfId="0" applyFont="1" applyBorder="1"/>
    <xf numFmtId="43" fontId="4" fillId="0" borderId="4" xfId="0" applyNumberFormat="1" applyFont="1" applyBorder="1"/>
    <xf numFmtId="43" fontId="4" fillId="0" borderId="5" xfId="1" applyFont="1" applyBorder="1"/>
    <xf numFmtId="43" fontId="21" fillId="0" borderId="8" xfId="1" applyFont="1" applyBorder="1" applyAlignment="1">
      <alignment vertical="center"/>
    </xf>
    <xf numFmtId="0" fontId="13" fillId="0" borderId="0" xfId="0" applyFont="1" applyAlignment="1">
      <alignment horizontal="left"/>
    </xf>
    <xf numFmtId="0" fontId="22" fillId="0" borderId="15" xfId="1" applyNumberFormat="1" applyFont="1" applyBorder="1" applyAlignment="1">
      <alignment horizontal="center"/>
    </xf>
    <xf numFmtId="0" fontId="23" fillId="0" borderId="24" xfId="0" applyFont="1" applyBorder="1"/>
    <xf numFmtId="0" fontId="24" fillId="2" borderId="12" xfId="0" applyFont="1" applyFill="1" applyBorder="1" applyAlignment="1">
      <alignment horizontal="center" vertical="center" wrapText="1"/>
    </xf>
    <xf numFmtId="0" fontId="25" fillId="0" borderId="1" xfId="0" applyFont="1" applyBorder="1" applyAlignment="1">
      <alignment horizontal="center"/>
    </xf>
    <xf numFmtId="0" fontId="25" fillId="0" borderId="1" xfId="0" applyFont="1" applyBorder="1"/>
    <xf numFmtId="0" fontId="25" fillId="0" borderId="7" xfId="0" applyFont="1" applyBorder="1"/>
    <xf numFmtId="0" fontId="25" fillId="0" borderId="25" xfId="0" applyFont="1" applyBorder="1"/>
    <xf numFmtId="0" fontId="0" fillId="0" borderId="12" xfId="0" applyBorder="1"/>
    <xf numFmtId="0" fontId="0" fillId="0" borderId="26" xfId="0" applyBorder="1"/>
    <xf numFmtId="0" fontId="26" fillId="0" borderId="27" xfId="0" applyFont="1" applyBorder="1" applyAlignment="1">
      <alignment horizontal="center" vertical="center"/>
    </xf>
    <xf numFmtId="0" fontId="1" fillId="0" borderId="0" xfId="0" applyFont="1"/>
    <xf numFmtId="43" fontId="2" fillId="0" borderId="15" xfId="1" applyFont="1" applyBorder="1" applyAlignment="1">
      <alignment horizontal="center"/>
    </xf>
    <xf numFmtId="0" fontId="1" fillId="0" borderId="0" xfId="0" applyFont="1" applyAlignment="1">
      <alignment wrapText="1"/>
    </xf>
    <xf numFmtId="0" fontId="13" fillId="0" borderId="0" xfId="0" applyFont="1" applyAlignment="1">
      <alignment horizontal="left" vertical="center"/>
    </xf>
    <xf numFmtId="0" fontId="28" fillId="0" borderId="0" xfId="0" applyFont="1" applyAlignment="1">
      <alignment wrapText="1"/>
    </xf>
    <xf numFmtId="43" fontId="29" fillId="2" borderId="13" xfId="1" applyFont="1" applyFill="1" applyBorder="1" applyAlignment="1">
      <alignment horizontal="center" vertical="center" wrapText="1"/>
    </xf>
    <xf numFmtId="0" fontId="1" fillId="0" borderId="15" xfId="1" applyNumberFormat="1" applyFont="1" applyBorder="1" applyAlignment="1">
      <alignment horizontal="center"/>
    </xf>
    <xf numFmtId="43" fontId="2" fillId="0" borderId="16" xfId="1" applyFont="1" applyBorder="1" applyAlignment="1">
      <alignment horizontal="center"/>
    </xf>
    <xf numFmtId="43" fontId="1" fillId="0" borderId="16" xfId="1" applyFont="1" applyBorder="1"/>
    <xf numFmtId="43" fontId="1" fillId="0" borderId="0" xfId="1" applyFont="1" applyBorder="1"/>
    <xf numFmtId="43" fontId="1" fillId="0" borderId="17" xfId="1" applyFont="1" applyBorder="1"/>
    <xf numFmtId="166" fontId="2" fillId="0" borderId="15" xfId="1" applyNumberFormat="1" applyFont="1" applyBorder="1" applyAlignment="1">
      <alignment horizontal="center"/>
    </xf>
    <xf numFmtId="43" fontId="1" fillId="0" borderId="15" xfId="1" applyFont="1" applyBorder="1"/>
    <xf numFmtId="43" fontId="2" fillId="0" borderId="15" xfId="1" applyFont="1" applyBorder="1" applyAlignment="1">
      <alignment horizontal="center" wrapText="1"/>
    </xf>
    <xf numFmtId="43" fontId="2" fillId="0" borderId="0" xfId="1" applyFont="1" applyAlignment="1">
      <alignment horizontal="center"/>
    </xf>
    <xf numFmtId="43" fontId="1" fillId="0" borderId="0" xfId="1" applyFont="1"/>
    <xf numFmtId="164" fontId="1" fillId="0" borderId="0" xfId="0" applyNumberFormat="1" applyFont="1"/>
    <xf numFmtId="17" fontId="26" fillId="0" borderId="27" xfId="0" applyNumberFormat="1" applyFont="1" applyBorder="1" applyAlignment="1">
      <alignment horizontal="center" vertical="center"/>
    </xf>
    <xf numFmtId="0" fontId="9" fillId="0" borderId="0" xfId="0" applyFont="1"/>
    <xf numFmtId="0" fontId="30" fillId="0" borderId="15" xfId="1" applyNumberFormat="1" applyFont="1" applyBorder="1" applyAlignment="1">
      <alignment horizontal="center"/>
    </xf>
    <xf numFmtId="0" fontId="9" fillId="0" borderId="15" xfId="1" applyNumberFormat="1" applyFont="1" applyBorder="1" applyAlignment="1">
      <alignment horizontal="center"/>
    </xf>
    <xf numFmtId="43" fontId="9" fillId="0" borderId="15" xfId="1" applyFont="1" applyBorder="1"/>
    <xf numFmtId="43" fontId="9" fillId="0" borderId="0" xfId="1" applyFont="1" applyBorder="1"/>
    <xf numFmtId="43" fontId="9" fillId="0" borderId="17" xfId="1" applyFont="1" applyBorder="1"/>
    <xf numFmtId="43" fontId="10" fillId="0" borderId="15" xfId="1" applyFont="1" applyBorder="1" applyAlignment="1">
      <alignment horizontal="center"/>
    </xf>
    <xf numFmtId="2" fontId="1" fillId="0" borderId="15" xfId="1" applyNumberFormat="1" applyFont="1" applyBorder="1" applyAlignment="1">
      <alignment horizontal="center"/>
    </xf>
    <xf numFmtId="167" fontId="1" fillId="0" borderId="15" xfId="1" applyNumberFormat="1" applyFont="1" applyBorder="1" applyAlignment="1">
      <alignment horizontal="center"/>
    </xf>
    <xf numFmtId="2" fontId="1" fillId="0" borderId="15" xfId="1" applyNumberFormat="1" applyFont="1" applyBorder="1" applyAlignment="1">
      <alignment horizontal="center" wrapText="1"/>
    </xf>
    <xf numFmtId="43" fontId="1" fillId="0" borderId="0" xfId="1" applyFont="1" applyBorder="1" applyAlignment="1">
      <alignment wrapText="1"/>
    </xf>
    <xf numFmtId="43" fontId="1" fillId="0" borderId="17" xfId="1" applyFont="1" applyBorder="1" applyAlignment="1">
      <alignment wrapText="1"/>
    </xf>
    <xf numFmtId="0" fontId="2" fillId="0" borderId="15" xfId="1" applyNumberFormat="1" applyFont="1" applyBorder="1" applyAlignment="1">
      <alignment horizontal="center"/>
    </xf>
    <xf numFmtId="0" fontId="19" fillId="0" borderId="14" xfId="0" applyFont="1" applyBorder="1" applyAlignment="1">
      <alignment horizontal="center" vertical="center" wrapText="1"/>
    </xf>
    <xf numFmtId="0" fontId="1" fillId="0" borderId="15" xfId="1" applyNumberFormat="1" applyFont="1" applyBorder="1" applyAlignment="1">
      <alignment horizontal="center" wrapText="1"/>
    </xf>
    <xf numFmtId="0" fontId="9" fillId="0" borderId="0" xfId="0" applyFont="1" applyAlignment="1">
      <alignment wrapText="1"/>
    </xf>
    <xf numFmtId="43" fontId="10" fillId="0" borderId="15" xfId="1" applyFont="1" applyBorder="1" applyAlignment="1">
      <alignment horizontal="center" wrapText="1"/>
    </xf>
    <xf numFmtId="0" fontId="9" fillId="0" borderId="15" xfId="1" applyNumberFormat="1" applyFont="1" applyBorder="1" applyAlignment="1">
      <alignment horizontal="center" wrapText="1"/>
    </xf>
    <xf numFmtId="43" fontId="9" fillId="0" borderId="0" xfId="1" applyFont="1" applyBorder="1" applyAlignment="1">
      <alignment wrapText="1"/>
    </xf>
    <xf numFmtId="43" fontId="9" fillId="0" borderId="17" xfId="1" applyFont="1" applyBorder="1" applyAlignment="1">
      <alignment wrapText="1"/>
    </xf>
    <xf numFmtId="2" fontId="1" fillId="0" borderId="0" xfId="0" applyNumberFormat="1" applyFont="1"/>
    <xf numFmtId="167" fontId="32" fillId="0" borderId="15" xfId="1" applyNumberFormat="1" applyFont="1" applyBorder="1" applyAlignment="1">
      <alignment horizontal="center"/>
    </xf>
    <xf numFmtId="43" fontId="32" fillId="0" borderId="15" xfId="1" applyFont="1" applyBorder="1"/>
    <xf numFmtId="43" fontId="32" fillId="0" borderId="0" xfId="1" applyFont="1" applyBorder="1"/>
    <xf numFmtId="43" fontId="32" fillId="0" borderId="17" xfId="1" applyFont="1" applyBorder="1"/>
    <xf numFmtId="0" fontId="32" fillId="0" borderId="0" xfId="0" applyFont="1" applyAlignment="1">
      <alignment wrapText="1"/>
    </xf>
    <xf numFmtId="0" fontId="34" fillId="0" borderId="14" xfId="0" applyFont="1" applyBorder="1" applyAlignment="1">
      <alignment horizontal="center" vertical="center"/>
    </xf>
    <xf numFmtId="0" fontId="33" fillId="0" borderId="15" xfId="1" applyNumberFormat="1" applyFont="1" applyBorder="1" applyAlignment="1">
      <alignment horizontal="center"/>
    </xf>
    <xf numFmtId="2" fontId="32" fillId="0" borderId="15" xfId="1" applyNumberFormat="1" applyFont="1" applyBorder="1" applyAlignment="1">
      <alignment horizontal="center"/>
    </xf>
    <xf numFmtId="43" fontId="1" fillId="3" borderId="0" xfId="1" applyFont="1" applyFill="1" applyBorder="1" applyAlignment="1">
      <alignment wrapText="1"/>
    </xf>
    <xf numFmtId="43" fontId="35" fillId="0" borderId="15" xfId="1" applyFont="1" applyBorder="1"/>
    <xf numFmtId="43" fontId="35" fillId="0" borderId="0" xfId="1" applyFont="1" applyBorder="1" applyAlignment="1">
      <alignment wrapText="1"/>
    </xf>
    <xf numFmtId="0" fontId="35" fillId="0" borderId="15" xfId="1" applyNumberFormat="1" applyFont="1" applyBorder="1" applyAlignment="1">
      <alignment horizontal="center" wrapText="1"/>
    </xf>
    <xf numFmtId="43" fontId="35" fillId="0" borderId="17" xfId="1" applyFont="1" applyBorder="1" applyAlignment="1">
      <alignment wrapText="1"/>
    </xf>
    <xf numFmtId="0" fontId="36" fillId="0" borderId="15" xfId="1" applyNumberFormat="1" applyFont="1" applyBorder="1" applyAlignment="1">
      <alignment horizontal="center" wrapText="1"/>
    </xf>
    <xf numFmtId="43" fontId="36" fillId="0" borderId="15" xfId="1" applyFont="1" applyBorder="1"/>
    <xf numFmtId="43" fontId="36" fillId="0" borderId="0" xfId="1" applyFont="1" applyBorder="1" applyAlignment="1">
      <alignment wrapText="1"/>
    </xf>
    <xf numFmtId="43" fontId="36" fillId="0" borderId="17" xfId="1" applyFont="1" applyBorder="1" applyAlignment="1">
      <alignment wrapText="1"/>
    </xf>
    <xf numFmtId="2" fontId="36" fillId="0" borderId="15" xfId="1" applyNumberFormat="1" applyFont="1" applyBorder="1" applyAlignment="1">
      <alignment horizontal="center" wrapText="1"/>
    </xf>
    <xf numFmtId="0" fontId="35" fillId="0" borderId="0" xfId="0" applyFont="1" applyAlignment="1">
      <alignment wrapText="1"/>
    </xf>
    <xf numFmtId="43" fontId="2" fillId="0" borderId="15" xfId="1" applyFont="1" applyFill="1" applyBorder="1" applyAlignment="1">
      <alignment horizontal="center"/>
    </xf>
    <xf numFmtId="0" fontId="1" fillId="0" borderId="15" xfId="1" applyNumberFormat="1" applyFont="1" applyFill="1" applyBorder="1" applyAlignment="1">
      <alignment horizontal="center"/>
    </xf>
    <xf numFmtId="43" fontId="1" fillId="0" borderId="15" xfId="1" applyFont="1" applyFill="1" applyBorder="1"/>
    <xf numFmtId="43" fontId="1" fillId="0" borderId="0" xfId="1" applyFont="1" applyFill="1" applyBorder="1"/>
    <xf numFmtId="43" fontId="1" fillId="0" borderId="17" xfId="1" applyFont="1" applyFill="1" applyBorder="1"/>
    <xf numFmtId="0" fontId="32" fillId="0" borderId="15" xfId="1" applyNumberFormat="1" applyFont="1" applyBorder="1" applyAlignment="1">
      <alignment horizontal="center" wrapText="1"/>
    </xf>
    <xf numFmtId="43" fontId="32" fillId="0" borderId="0" xfId="1" applyFont="1" applyBorder="1" applyAlignment="1">
      <alignment wrapText="1"/>
    </xf>
    <xf numFmtId="0" fontId="37" fillId="0" borderId="0" xfId="0" applyFont="1" applyAlignment="1">
      <alignment wrapText="1"/>
    </xf>
    <xf numFmtId="0" fontId="10" fillId="0" borderId="15" xfId="0" applyFont="1" applyBorder="1" applyAlignment="1">
      <alignment wrapText="1"/>
    </xf>
    <xf numFmtId="0" fontId="36" fillId="0" borderId="32" xfId="0" applyFont="1" applyBorder="1" applyAlignment="1">
      <alignment wrapText="1"/>
    </xf>
    <xf numFmtId="43" fontId="32" fillId="0" borderId="15" xfId="1" applyFont="1" applyFill="1" applyBorder="1"/>
    <xf numFmtId="43" fontId="32" fillId="0" borderId="0" xfId="1" applyFont="1" applyFill="1" applyBorder="1" applyAlignment="1">
      <alignment wrapText="1"/>
    </xf>
    <xf numFmtId="43" fontId="32" fillId="0" borderId="17" xfId="1" applyFont="1" applyFill="1" applyBorder="1"/>
    <xf numFmtId="0" fontId="2" fillId="0" borderId="15" xfId="0" applyFont="1" applyBorder="1" applyAlignment="1">
      <alignment wrapText="1"/>
    </xf>
    <xf numFmtId="0" fontId="1" fillId="0" borderId="32" xfId="0" applyFont="1" applyBorder="1" applyAlignment="1">
      <alignment wrapText="1"/>
    </xf>
    <xf numFmtId="0" fontId="12" fillId="0" borderId="28" xfId="0" applyFont="1" applyBorder="1" applyAlignment="1">
      <alignment horizontal="center" wrapText="1"/>
    </xf>
    <xf numFmtId="0" fontId="12" fillId="0" borderId="18" xfId="0" applyFont="1" applyBorder="1" applyAlignment="1">
      <alignment horizontal="center" wrapText="1"/>
    </xf>
    <xf numFmtId="0" fontId="13" fillId="0" borderId="24" xfId="0" applyFont="1" applyBorder="1" applyAlignment="1">
      <alignment horizontal="center"/>
    </xf>
    <xf numFmtId="0" fontId="13" fillId="0" borderId="5" xfId="0" applyFont="1" applyBorder="1" applyAlignment="1">
      <alignment horizontal="center"/>
    </xf>
    <xf numFmtId="0" fontId="13" fillId="0" borderId="6" xfId="0" applyFont="1" applyBorder="1" applyAlignment="1">
      <alignment horizontal="center"/>
    </xf>
    <xf numFmtId="0" fontId="9" fillId="0" borderId="29" xfId="0" applyFont="1" applyBorder="1" applyAlignment="1">
      <alignment horizontal="left"/>
    </xf>
    <xf numFmtId="0" fontId="9" fillId="0" borderId="21" xfId="0" applyFont="1" applyBorder="1" applyAlignment="1">
      <alignment horizontal="left"/>
    </xf>
    <xf numFmtId="0" fontId="9" fillId="0" borderId="30" xfId="0" applyFont="1" applyBorder="1" applyAlignment="1">
      <alignment horizontal="left"/>
    </xf>
    <xf numFmtId="0" fontId="13" fillId="0" borderId="29" xfId="0" applyFont="1" applyBorder="1" applyAlignment="1">
      <alignment horizontal="center"/>
    </xf>
    <xf numFmtId="0" fontId="13" fillId="0" borderId="21" xfId="0" applyFont="1" applyBorder="1" applyAlignment="1">
      <alignment horizontal="center"/>
    </xf>
    <xf numFmtId="0" fontId="13" fillId="0" borderId="30" xfId="0" applyFont="1" applyBorder="1" applyAlignment="1">
      <alignment horizontal="center"/>
    </xf>
    <xf numFmtId="0" fontId="3" fillId="0" borderId="3" xfId="0" applyFont="1" applyBorder="1" applyAlignment="1">
      <alignment horizontal="center"/>
    </xf>
    <xf numFmtId="0" fontId="3" fillId="0" borderId="0" xfId="0" applyFont="1" applyAlignment="1">
      <alignment horizontal="center"/>
    </xf>
    <xf numFmtId="0" fontId="3" fillId="0" borderId="31" xfId="0" applyFont="1" applyBorder="1" applyAlignment="1">
      <alignment horizontal="center"/>
    </xf>
    <xf numFmtId="0" fontId="3" fillId="0" borderId="11" xfId="0" applyFont="1" applyBorder="1" applyAlignment="1">
      <alignment horizontal="center"/>
    </xf>
  </cellXfs>
  <cellStyles count="7">
    <cellStyle name="Comma" xfId="1" builtinId="3"/>
    <cellStyle name="Comma 2" xfId="2" xr:uid="{00000000-0005-0000-0000-000001000000}"/>
    <cellStyle name="Comma 3" xfId="3" xr:uid="{00000000-0005-0000-0000-000002000000}"/>
    <cellStyle name="Normal" xfId="0" builtinId="0"/>
    <cellStyle name="Normal 2" xfId="4" xr:uid="{00000000-0005-0000-0000-000004000000}"/>
    <cellStyle name="Normal 3" xfId="6" xr:uid="{433CE827-9D76-410D-8175-EB9243F1907E}"/>
    <cellStyle name="Normal 5" xfId="5" xr:uid="{5A3C46C3-AAAC-4DC6-99FF-8C82F241E21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E26"/>
  <sheetViews>
    <sheetView topLeftCell="B1" zoomScale="130" zoomScaleNormal="130" workbookViewId="0">
      <selection activeCell="E16" sqref="E16"/>
    </sheetView>
  </sheetViews>
  <sheetFormatPr defaultRowHeight="12.75"/>
  <cols>
    <col min="1" max="1" width="2.42578125" customWidth="1"/>
    <col min="2" max="2" width="74.28515625" customWidth="1"/>
  </cols>
  <sheetData>
    <row r="2" spans="2:5" ht="129" customHeight="1" thickBot="1">
      <c r="E2" t="s">
        <v>0</v>
      </c>
    </row>
    <row r="3" spans="2:5">
      <c r="B3" s="44"/>
    </row>
    <row r="4" spans="2:5" ht="20.25">
      <c r="B4" s="46" t="str">
        <f>Sheet2!B2</f>
        <v>DHARUMAVANTHA HOSPITAL 19TH FLOOR</v>
      </c>
    </row>
    <row r="5" spans="2:5" ht="20.25">
      <c r="B5" s="46" t="s">
        <v>1</v>
      </c>
    </row>
    <row r="6" spans="2:5" ht="6" customHeight="1">
      <c r="B6" s="46"/>
    </row>
    <row r="7" spans="2:5" ht="20.25">
      <c r="B7" s="64">
        <v>46169</v>
      </c>
    </row>
    <row r="8" spans="2:5" ht="13.5" thickBot="1">
      <c r="B8" s="45"/>
    </row>
    <row r="26" spans="2:2">
      <c r="B26" t="s">
        <v>0</v>
      </c>
    </row>
  </sheetData>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B1:J24"/>
  <sheetViews>
    <sheetView zoomScale="110" zoomScaleNormal="110" workbookViewId="0">
      <selection activeCell="A12" sqref="A12:XFD12"/>
    </sheetView>
  </sheetViews>
  <sheetFormatPr defaultColWidth="9.140625" defaultRowHeight="12.75"/>
  <cols>
    <col min="1" max="1" width="0.7109375" style="1" customWidth="1"/>
    <col min="2" max="2" width="5.140625" style="1" customWidth="1"/>
    <col min="3" max="3" width="54.42578125" style="1" customWidth="1"/>
    <col min="4" max="4" width="21.28515625" style="1" hidden="1" customWidth="1"/>
    <col min="5" max="5" width="15.85546875" style="1" hidden="1" customWidth="1"/>
    <col min="6" max="6" width="17.7109375" style="2" customWidth="1"/>
    <col min="7" max="7" width="0.7109375" style="1" customWidth="1"/>
    <col min="8" max="9" width="12.85546875" style="2" hidden="1" customWidth="1"/>
    <col min="10" max="10" width="12.85546875" style="2" bestFit="1" customWidth="1"/>
    <col min="11" max="16384" width="9.140625" style="1"/>
  </cols>
  <sheetData>
    <row r="1" spans="2:7" ht="13.5" thickBot="1"/>
    <row r="2" spans="2:7" ht="32.25" customHeight="1">
      <c r="B2" s="133" t="str">
        <f>BOQ!A1</f>
        <v>DHARUMAVANTHA HOSPITAL 19TH FLOOR</v>
      </c>
      <c r="C2" s="134"/>
      <c r="D2" s="134"/>
      <c r="E2" s="134"/>
      <c r="F2" s="134"/>
      <c r="G2" s="30"/>
    </row>
    <row r="3" spans="2:7" ht="18.75">
      <c r="B3" s="131" t="s">
        <v>2</v>
      </c>
      <c r="C3" s="132"/>
      <c r="D3" s="132"/>
      <c r="E3" s="132"/>
      <c r="F3" s="132"/>
      <c r="G3" s="7"/>
    </row>
    <row r="4" spans="2:7">
      <c r="B4" s="6"/>
      <c r="F4" s="31"/>
      <c r="G4" s="7"/>
    </row>
    <row r="5" spans="2:7" ht="13.5" thickBot="1">
      <c r="B5" s="6"/>
      <c r="F5" s="31"/>
      <c r="G5" s="7"/>
    </row>
    <row r="6" spans="2:7" ht="24.75" customHeight="1">
      <c r="B6" s="39" t="s">
        <v>3</v>
      </c>
      <c r="C6" s="14" t="s">
        <v>4</v>
      </c>
      <c r="D6" s="15" t="s">
        <v>5</v>
      </c>
      <c r="E6" s="15" t="s">
        <v>6</v>
      </c>
      <c r="F6" s="15" t="s">
        <v>7</v>
      </c>
      <c r="G6" s="7"/>
    </row>
    <row r="7" spans="2:7" ht="15">
      <c r="B7" s="40">
        <v>1</v>
      </c>
      <c r="C7" s="5" t="str">
        <f>BOQ!A52</f>
        <v>TOTAL OF BILL NO. 01 (PRELIMINARIES)                                         (CARRIED OVER TO THE GENERAL SUMMARY)</v>
      </c>
      <c r="D7" s="4"/>
      <c r="E7" s="16">
        <v>43033</v>
      </c>
      <c r="F7" s="4">
        <f>BOQ!G52</f>
        <v>0</v>
      </c>
      <c r="G7" s="32"/>
    </row>
    <row r="8" spans="2:7" ht="15">
      <c r="B8" s="40">
        <v>2</v>
      </c>
      <c r="C8" s="5" t="str">
        <f>BOQ!A62</f>
        <v>TOTAL OF BILL NO. 02 (Demolition Work)                                            (CARRIED OVER TO THE GENERAL SUMMARY)</v>
      </c>
      <c r="D8" s="4"/>
      <c r="E8" s="16"/>
      <c r="F8" s="4">
        <f>BOQ!G62</f>
        <v>0</v>
      </c>
      <c r="G8" s="7"/>
    </row>
    <row r="9" spans="2:7" ht="15">
      <c r="B9" s="40">
        <v>3</v>
      </c>
      <c r="C9" s="5" t="str">
        <f>BOQ!A72</f>
        <v>TOTAL OF BILL NO. 03 (Vertical bed head unit)                                            (CARRIED OVER TO THE GENERAL SUMMARY)</v>
      </c>
      <c r="D9" s="4"/>
      <c r="E9" s="16"/>
      <c r="F9" s="4">
        <f>BOQ!G72</f>
        <v>0</v>
      </c>
      <c r="G9" s="7"/>
    </row>
    <row r="10" spans="2:7" ht="15">
      <c r="B10" s="40">
        <v>4</v>
      </c>
      <c r="C10" s="5" t="str">
        <f>BOQ!A86</f>
        <v>TOTAL OF BILL NO. 04 (Door &amp; Windows)                                            (CARRIED OVER TO THE GENERAL SUMMARY)</v>
      </c>
      <c r="D10" s="4"/>
      <c r="E10" s="16"/>
      <c r="F10" s="4">
        <f>BOQ!G86</f>
        <v>0</v>
      </c>
      <c r="G10" s="7"/>
    </row>
    <row r="11" spans="2:7" ht="15">
      <c r="B11" s="40">
        <v>5</v>
      </c>
      <c r="C11" s="5" t="str">
        <f>BOQ!A101</f>
        <v>TOTAL OF BILL NO. 05 (Floor &amp; Wall Finishing)                                            (CARRIED OVER TO THE GENERAL SUMMARY)</v>
      </c>
      <c r="D11" s="4"/>
      <c r="E11" s="16"/>
      <c r="F11" s="4">
        <f>BOQ!G101</f>
        <v>0</v>
      </c>
      <c r="G11" s="7"/>
    </row>
    <row r="12" spans="2:7" ht="15">
      <c r="B12" s="40">
        <v>7</v>
      </c>
      <c r="C12" s="5" t="str">
        <f>BOQ!A114</f>
        <v>TOTAL OF BILL NO. 06 (Ceiling)                                                       (CARRIED OVER TO THE GENERAL SUMMARY)</v>
      </c>
      <c r="D12" s="4"/>
      <c r="E12" s="16"/>
      <c r="F12" s="4">
        <f>BOQ!G114</f>
        <v>0</v>
      </c>
      <c r="G12" s="7"/>
    </row>
    <row r="13" spans="2:7" ht="15">
      <c r="B13" s="40">
        <v>8</v>
      </c>
      <c r="C13" s="5" t="str">
        <f>BOQ!A131</f>
        <v>TOTAL OF BILL NO. 07 (Partition &amp; Furniture works)                                            (CARRIED OVER TO THE GENERAL SUMMARY)</v>
      </c>
      <c r="D13" s="4"/>
      <c r="E13" s="16"/>
      <c r="F13" s="4">
        <f>BOQ!G131</f>
        <v>0</v>
      </c>
      <c r="G13" s="7"/>
    </row>
    <row r="14" spans="2:7" ht="15">
      <c r="B14" s="40">
        <v>9</v>
      </c>
      <c r="C14" s="5" t="str">
        <f>BOQ!A183</f>
        <v>TOTAL OF BILL NO. 08 (Electrical &amp; Mechnical Works)                                            (CARRIED OVER TO THE GENERAL SUMMARY)</v>
      </c>
      <c r="D14" s="4"/>
      <c r="E14" s="16"/>
      <c r="F14" s="4">
        <f>BOQ!G183</f>
        <v>0</v>
      </c>
      <c r="G14" s="7"/>
    </row>
    <row r="15" spans="2:7" ht="15">
      <c r="B15" s="40">
        <v>10</v>
      </c>
      <c r="C15" s="5" t="str">
        <f>BOQ!A199</f>
        <v>TOTAL OF BILL NO. 09(Hydraulics &amp; Drainage)                                            (CARRIED OVER TO THE GENERAL SUMMARY)</v>
      </c>
      <c r="D15" s="4"/>
      <c r="E15" s="16"/>
      <c r="F15" s="4">
        <f>BOQ!G199</f>
        <v>0</v>
      </c>
      <c r="G15" s="7"/>
    </row>
    <row r="16" spans="2:7" ht="15">
      <c r="B16" s="40">
        <v>11</v>
      </c>
      <c r="C16" s="5" t="str">
        <f>BOQ!A214</f>
        <v>TOTAL OF BILL NO. 10 (ADDITIONS)                                              (CARRIED OVER TO THE GENERAL SUMMARY)</v>
      </c>
      <c r="D16" s="4"/>
      <c r="E16" s="16"/>
      <c r="F16" s="4">
        <f>BOQ!G214</f>
        <v>0</v>
      </c>
      <c r="G16" s="7"/>
    </row>
    <row r="17" spans="2:9" ht="15">
      <c r="B17" s="40">
        <v>12</v>
      </c>
      <c r="C17" s="5" t="str">
        <f>BOQ!A230</f>
        <v>TOTAL OF BILL NO. 11 (OMISSIONS)                                                          (CARRIED OVER TO THE GENERAL SUMMARY)</v>
      </c>
      <c r="D17" s="4"/>
      <c r="E17" s="16"/>
      <c r="F17" s="4">
        <f>BOQ!G230</f>
        <v>0</v>
      </c>
      <c r="G17" s="7"/>
    </row>
    <row r="18" spans="2:9" ht="15.75" thickBot="1">
      <c r="B18" s="41"/>
      <c r="C18" s="5"/>
      <c r="D18" s="4"/>
      <c r="E18" s="16"/>
      <c r="F18" s="4"/>
      <c r="G18" s="7"/>
    </row>
    <row r="19" spans="2:9" ht="17.25" thickTop="1" thickBot="1">
      <c r="B19" s="42"/>
      <c r="C19" s="12" t="s">
        <v>8</v>
      </c>
      <c r="D19" s="10"/>
      <c r="E19" s="10"/>
      <c r="F19" s="11">
        <f>SUM(F7:F18)</f>
        <v>0</v>
      </c>
      <c r="G19" s="7"/>
      <c r="H19" s="2">
        <v>2276308.5</v>
      </c>
      <c r="I19" s="2">
        <f>H19*10/100</f>
        <v>227630.85</v>
      </c>
    </row>
    <row r="20" spans="2:9" ht="17.25" customHeight="1" thickTop="1" thickBot="1">
      <c r="B20" s="43"/>
      <c r="C20" s="12" t="s">
        <v>9</v>
      </c>
      <c r="D20" s="13"/>
      <c r="E20" s="13"/>
      <c r="F20" s="11">
        <f>F19*8/100</f>
        <v>0</v>
      </c>
      <c r="G20" s="33"/>
    </row>
    <row r="21" spans="2:9" ht="17.25" customHeight="1" thickTop="1" thickBot="1">
      <c r="B21" s="43"/>
      <c r="C21" s="12" t="s">
        <v>10</v>
      </c>
      <c r="D21" s="13"/>
      <c r="E21" s="13"/>
      <c r="F21" s="35">
        <f>SUM(F19:F20)</f>
        <v>0</v>
      </c>
      <c r="G21" s="33"/>
    </row>
    <row r="22" spans="2:9" ht="14.25" thickTop="1" thickBot="1">
      <c r="B22" s="38"/>
      <c r="C22" s="8"/>
      <c r="D22" s="8"/>
      <c r="E22" s="8"/>
      <c r="F22" s="34"/>
      <c r="G22" s="9"/>
    </row>
    <row r="24" spans="2:9">
      <c r="G24" s="3"/>
    </row>
  </sheetData>
  <mergeCells count="2">
    <mergeCell ref="B3:F3"/>
    <mergeCell ref="B2:F2"/>
  </mergeCells>
  <phoneticPr fontId="2" type="noConversion"/>
  <printOptions horizontalCentered="1"/>
  <pageMargins left="0.25" right="0.25" top="0.75" bottom="0.75" header="0.3" footer="0.3"/>
  <pageSetup paperSize="9"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indexed="57"/>
  </sheetPr>
  <dimension ref="A1:I230"/>
  <sheetViews>
    <sheetView tabSelected="1" view="pageBreakPreview" zoomScaleNormal="100" zoomScaleSheetLayoutView="100" workbookViewId="0">
      <pane ySplit="4" topLeftCell="A169" activePane="bottomLeft" state="frozen"/>
      <selection pane="bottomLeft" activeCell="H182" sqref="H182"/>
    </sheetView>
  </sheetViews>
  <sheetFormatPr defaultColWidth="9.140625" defaultRowHeight="12.75"/>
  <cols>
    <col min="1" max="1" width="7.140625" style="47" customWidth="1"/>
    <col min="2" max="2" width="51.140625" style="47" customWidth="1"/>
    <col min="3" max="3" width="6.85546875" style="61" bestFit="1" customWidth="1"/>
    <col min="4" max="4" width="8" style="62" bestFit="1" customWidth="1"/>
    <col min="5" max="5" width="11.85546875" style="62" customWidth="1"/>
    <col min="6" max="6" width="12" style="62" customWidth="1"/>
    <col min="7" max="7" width="16.140625" style="62" bestFit="1" customWidth="1"/>
    <col min="8" max="8" width="11.28515625" style="47" bestFit="1" customWidth="1"/>
    <col min="9" max="9" width="13.28515625" style="47" customWidth="1"/>
    <col min="10" max="11" width="9.140625" style="47" customWidth="1"/>
    <col min="12" max="12" width="9.140625" style="47"/>
    <col min="13" max="13" width="10.28515625" style="47" bestFit="1" customWidth="1"/>
    <col min="14" max="16384" width="9.140625" style="47"/>
  </cols>
  <sheetData>
    <row r="1" spans="1:7" ht="15.75">
      <c r="A1" s="128" t="s">
        <v>11</v>
      </c>
      <c r="B1" s="129"/>
      <c r="C1" s="129"/>
      <c r="D1" s="129"/>
      <c r="E1" s="129"/>
      <c r="F1" s="129"/>
      <c r="G1" s="130"/>
    </row>
    <row r="2" spans="1:7" ht="16.5" thickBot="1">
      <c r="A2" s="122" t="s">
        <v>12</v>
      </c>
      <c r="B2" s="123"/>
      <c r="C2" s="123"/>
      <c r="D2" s="123"/>
      <c r="E2" s="123"/>
      <c r="F2" s="123"/>
      <c r="G2" s="124"/>
    </row>
    <row r="3" spans="1:7" ht="13.5" thickBot="1">
      <c r="A3" s="125"/>
      <c r="B3" s="126"/>
      <c r="C3" s="126"/>
      <c r="D3" s="126"/>
      <c r="E3" s="126"/>
      <c r="F3" s="126"/>
      <c r="G3" s="127"/>
    </row>
    <row r="4" spans="1:7" ht="38.25" customHeight="1" thickBot="1">
      <c r="A4" s="26" t="s">
        <v>13</v>
      </c>
      <c r="B4" s="17" t="s">
        <v>14</v>
      </c>
      <c r="C4" s="18" t="s">
        <v>15</v>
      </c>
      <c r="D4" s="18" t="s">
        <v>16</v>
      </c>
      <c r="E4" s="52" t="s">
        <v>17</v>
      </c>
      <c r="F4" s="52" t="s">
        <v>18</v>
      </c>
      <c r="G4" s="52" t="s">
        <v>19</v>
      </c>
    </row>
    <row r="5" spans="1:7" ht="15.75">
      <c r="A5" s="27">
        <v>1</v>
      </c>
      <c r="B5" s="36" t="s">
        <v>20</v>
      </c>
      <c r="C5" s="54"/>
      <c r="D5" s="53"/>
      <c r="E5" s="55"/>
      <c r="F5" s="56"/>
      <c r="G5" s="57"/>
    </row>
    <row r="6" spans="1:7" ht="15.75">
      <c r="A6" s="27"/>
      <c r="B6" s="36" t="s">
        <v>21</v>
      </c>
      <c r="C6" s="58"/>
      <c r="D6" s="53"/>
      <c r="E6" s="59"/>
      <c r="F6" s="56"/>
      <c r="G6" s="57"/>
    </row>
    <row r="7" spans="1:7">
      <c r="A7" s="27"/>
      <c r="C7" s="58"/>
      <c r="D7" s="53"/>
      <c r="E7" s="59"/>
      <c r="F7" s="56"/>
      <c r="G7" s="57"/>
    </row>
    <row r="8" spans="1:7">
      <c r="A8" s="27">
        <v>1.1000000000000001</v>
      </c>
      <c r="B8" s="47" t="s">
        <v>22</v>
      </c>
      <c r="C8" s="58"/>
      <c r="D8" s="53"/>
      <c r="E8" s="59"/>
      <c r="F8" s="56"/>
      <c r="G8" s="57"/>
    </row>
    <row r="9" spans="1:7">
      <c r="A9" s="27" t="s">
        <v>23</v>
      </c>
      <c r="B9" s="47" t="s">
        <v>24</v>
      </c>
      <c r="C9" s="58"/>
      <c r="D9" s="53"/>
      <c r="E9" s="59"/>
      <c r="F9" s="56"/>
      <c r="G9" s="57"/>
    </row>
    <row r="10" spans="1:7">
      <c r="A10" s="27"/>
      <c r="B10" s="47" t="s">
        <v>25</v>
      </c>
      <c r="C10" s="58"/>
      <c r="D10" s="53"/>
      <c r="E10" s="59"/>
      <c r="F10" s="56"/>
      <c r="G10" s="57"/>
    </row>
    <row r="11" spans="1:7">
      <c r="A11" s="27"/>
      <c r="B11" s="47" t="s">
        <v>26</v>
      </c>
      <c r="C11" s="58"/>
      <c r="D11" s="53"/>
      <c r="E11" s="59"/>
      <c r="F11" s="56"/>
      <c r="G11" s="57"/>
    </row>
    <row r="12" spans="1:7">
      <c r="A12" s="27"/>
      <c r="B12" s="47" t="s">
        <v>27</v>
      </c>
      <c r="C12" s="58"/>
      <c r="D12" s="53"/>
      <c r="E12" s="59"/>
      <c r="F12" s="56"/>
      <c r="G12" s="57"/>
    </row>
    <row r="13" spans="1:7">
      <c r="A13" s="27"/>
      <c r="B13" s="47" t="s">
        <v>28</v>
      </c>
      <c r="C13" s="58"/>
      <c r="D13" s="53"/>
      <c r="E13" s="59"/>
      <c r="F13" s="56"/>
      <c r="G13" s="57"/>
    </row>
    <row r="14" spans="1:7">
      <c r="A14" s="27"/>
      <c r="B14" s="47" t="s">
        <v>29</v>
      </c>
      <c r="C14" s="58"/>
      <c r="D14" s="53"/>
      <c r="E14" s="59"/>
      <c r="F14" s="56"/>
      <c r="G14" s="57"/>
    </row>
    <row r="15" spans="1:7">
      <c r="A15" s="27"/>
      <c r="B15" s="47" t="s">
        <v>30</v>
      </c>
      <c r="C15" s="58"/>
      <c r="D15" s="53"/>
      <c r="E15" s="59"/>
      <c r="F15" s="56"/>
      <c r="G15" s="57"/>
    </row>
    <row r="16" spans="1:7">
      <c r="A16" s="27"/>
      <c r="B16" s="47" t="s">
        <v>31</v>
      </c>
      <c r="C16" s="58"/>
      <c r="D16" s="53"/>
      <c r="E16" s="59"/>
      <c r="F16" s="56"/>
      <c r="G16" s="57"/>
    </row>
    <row r="17" spans="1:8">
      <c r="A17" s="27"/>
      <c r="B17" s="47" t="s">
        <v>32</v>
      </c>
      <c r="C17" s="58"/>
      <c r="D17" s="53"/>
      <c r="E17" s="59"/>
      <c r="F17" s="56"/>
      <c r="G17" s="57"/>
    </row>
    <row r="18" spans="1:8">
      <c r="A18" s="27"/>
      <c r="B18" s="47" t="s">
        <v>33</v>
      </c>
      <c r="C18" s="58"/>
      <c r="D18" s="53"/>
      <c r="E18" s="59"/>
      <c r="F18" s="56"/>
      <c r="G18" s="57"/>
    </row>
    <row r="19" spans="1:8">
      <c r="A19" s="27"/>
      <c r="B19" s="47" t="s">
        <v>34</v>
      </c>
      <c r="C19" s="48"/>
      <c r="D19" s="53"/>
      <c r="E19" s="59"/>
      <c r="F19" s="56"/>
      <c r="G19" s="57"/>
    </row>
    <row r="20" spans="1:8">
      <c r="A20" s="27"/>
      <c r="B20" s="47" t="s">
        <v>35</v>
      </c>
      <c r="C20" s="48"/>
      <c r="D20" s="53"/>
      <c r="E20" s="59"/>
      <c r="F20" s="56"/>
      <c r="G20" s="57"/>
    </row>
    <row r="21" spans="1:8">
      <c r="A21" s="27"/>
      <c r="C21" s="48"/>
      <c r="D21" s="53"/>
      <c r="E21" s="59"/>
      <c r="F21" s="56"/>
      <c r="G21" s="57"/>
    </row>
    <row r="22" spans="1:8">
      <c r="A22" s="27"/>
      <c r="C22" s="48"/>
      <c r="D22" s="53"/>
      <c r="E22" s="59"/>
      <c r="F22" s="56"/>
      <c r="G22" s="57"/>
    </row>
    <row r="23" spans="1:8" ht="15.75">
      <c r="A23" s="27">
        <v>1.2</v>
      </c>
      <c r="B23" s="36" t="s">
        <v>36</v>
      </c>
      <c r="C23" s="48"/>
      <c r="D23" s="53"/>
      <c r="E23" s="59"/>
      <c r="F23" s="56"/>
      <c r="G23" s="57"/>
    </row>
    <row r="24" spans="1:8">
      <c r="A24" s="27" t="s">
        <v>37</v>
      </c>
      <c r="B24" s="47" t="s">
        <v>38</v>
      </c>
      <c r="C24" s="48"/>
      <c r="D24" s="53"/>
      <c r="E24" s="59"/>
      <c r="F24" s="56"/>
      <c r="G24" s="57"/>
    </row>
    <row r="25" spans="1:8">
      <c r="A25" s="27"/>
      <c r="B25" s="47" t="s">
        <v>39</v>
      </c>
      <c r="C25" s="48" t="s">
        <v>40</v>
      </c>
      <c r="D25" s="53">
        <v>1</v>
      </c>
      <c r="E25" s="59"/>
      <c r="F25" s="56"/>
      <c r="G25" s="57">
        <f t="shared" ref="G25:G32" si="0">D25*E25+F25</f>
        <v>0</v>
      </c>
    </row>
    <row r="26" spans="1:8">
      <c r="A26" s="27"/>
      <c r="B26" s="47" t="s">
        <v>41</v>
      </c>
      <c r="C26" s="48"/>
      <c r="D26" s="53"/>
      <c r="E26" s="59"/>
      <c r="F26" s="56"/>
      <c r="G26" s="57"/>
      <c r="H26" s="63"/>
    </row>
    <row r="27" spans="1:8">
      <c r="A27" s="27"/>
      <c r="B27" s="47" t="s">
        <v>42</v>
      </c>
      <c r="C27" s="48"/>
      <c r="D27" s="53"/>
      <c r="E27" s="59"/>
      <c r="F27" s="56"/>
      <c r="G27" s="57"/>
    </row>
    <row r="28" spans="1:8">
      <c r="A28" s="27"/>
      <c r="C28" s="48"/>
      <c r="D28" s="53"/>
      <c r="E28" s="59"/>
      <c r="F28" s="56"/>
      <c r="G28" s="57"/>
      <c r="H28" s="63"/>
    </row>
    <row r="29" spans="1:8">
      <c r="A29" s="27"/>
      <c r="C29" s="48"/>
      <c r="D29" s="53"/>
      <c r="E29" s="59"/>
      <c r="F29" s="56"/>
      <c r="G29" s="57"/>
    </row>
    <row r="30" spans="1:8" ht="15.75">
      <c r="A30" s="27">
        <v>1.3</v>
      </c>
      <c r="B30" s="36" t="s">
        <v>43</v>
      </c>
      <c r="C30" s="48"/>
      <c r="D30" s="53"/>
      <c r="E30" s="59"/>
      <c r="F30" s="56"/>
      <c r="G30" s="57"/>
    </row>
    <row r="31" spans="1:8">
      <c r="A31" s="27" t="s">
        <v>44</v>
      </c>
      <c r="B31" s="47" t="s">
        <v>45</v>
      </c>
      <c r="C31" s="48"/>
      <c r="D31" s="53"/>
      <c r="E31" s="59"/>
      <c r="F31" s="56"/>
      <c r="G31" s="57"/>
    </row>
    <row r="32" spans="1:8">
      <c r="A32" s="27"/>
      <c r="B32" s="47" t="s">
        <v>46</v>
      </c>
      <c r="C32" s="48" t="s">
        <v>40</v>
      </c>
      <c r="D32" s="53">
        <v>1</v>
      </c>
      <c r="E32" s="59"/>
      <c r="F32" s="56"/>
      <c r="G32" s="57">
        <f t="shared" si="0"/>
        <v>0</v>
      </c>
    </row>
    <row r="33" spans="1:7">
      <c r="A33" s="27"/>
      <c r="C33" s="48"/>
      <c r="D33" s="53"/>
      <c r="E33" s="59"/>
      <c r="F33" s="56"/>
      <c r="G33" s="57"/>
    </row>
    <row r="34" spans="1:7" ht="15.75">
      <c r="A34" s="27"/>
      <c r="B34" s="23" t="s">
        <v>47</v>
      </c>
      <c r="C34" s="48"/>
      <c r="D34" s="53"/>
      <c r="E34" s="59"/>
      <c r="F34" s="56"/>
      <c r="G34" s="57"/>
    </row>
    <row r="35" spans="1:7">
      <c r="A35" s="27"/>
      <c r="B35" s="47" t="s">
        <v>48</v>
      </c>
      <c r="C35" s="48"/>
      <c r="D35" s="53"/>
      <c r="E35" s="59"/>
      <c r="F35" s="56"/>
      <c r="G35" s="57"/>
    </row>
    <row r="36" spans="1:7">
      <c r="A36" s="27"/>
      <c r="B36" s="47" t="s">
        <v>49</v>
      </c>
      <c r="C36" s="48"/>
      <c r="D36" s="53"/>
      <c r="E36" s="59"/>
      <c r="F36" s="56"/>
      <c r="G36" s="57"/>
    </row>
    <row r="37" spans="1:7">
      <c r="A37" s="27"/>
      <c r="B37" s="47" t="s">
        <v>50</v>
      </c>
      <c r="C37" s="48"/>
      <c r="D37" s="53"/>
      <c r="E37" s="59"/>
      <c r="F37" s="56"/>
      <c r="G37" s="57"/>
    </row>
    <row r="38" spans="1:7">
      <c r="A38" s="27"/>
      <c r="B38" s="47" t="s">
        <v>51</v>
      </c>
      <c r="C38" s="48"/>
      <c r="D38" s="53"/>
      <c r="E38" s="59"/>
      <c r="F38" s="56"/>
      <c r="G38" s="57"/>
    </row>
    <row r="39" spans="1:7">
      <c r="A39" s="27"/>
      <c r="B39" s="47" t="s">
        <v>52</v>
      </c>
      <c r="C39" s="48"/>
      <c r="D39" s="53"/>
      <c r="E39" s="59"/>
      <c r="F39" s="56"/>
      <c r="G39" s="57"/>
    </row>
    <row r="40" spans="1:7">
      <c r="A40" s="27"/>
      <c r="B40" s="47" t="s">
        <v>53</v>
      </c>
      <c r="C40" s="48"/>
      <c r="D40" s="53"/>
      <c r="E40" s="59"/>
      <c r="F40" s="56"/>
      <c r="G40" s="57"/>
    </row>
    <row r="41" spans="1:7">
      <c r="A41" s="27"/>
      <c r="B41" s="47" t="s">
        <v>54</v>
      </c>
      <c r="C41" s="48"/>
      <c r="D41" s="53"/>
      <c r="E41" s="59"/>
      <c r="F41" s="56"/>
      <c r="G41" s="57"/>
    </row>
    <row r="42" spans="1:7">
      <c r="A42" s="27"/>
      <c r="B42" s="47" t="s">
        <v>55</v>
      </c>
      <c r="C42" s="48"/>
      <c r="D42" s="53"/>
      <c r="E42" s="59"/>
      <c r="F42" s="56"/>
      <c r="G42" s="57"/>
    </row>
    <row r="43" spans="1:7">
      <c r="A43" s="27"/>
      <c r="B43" s="47" t="s">
        <v>56</v>
      </c>
      <c r="C43" s="48"/>
      <c r="D43" s="53"/>
      <c r="E43" s="59"/>
      <c r="F43" s="56"/>
      <c r="G43" s="57"/>
    </row>
    <row r="44" spans="1:7">
      <c r="A44" s="27"/>
      <c r="B44" s="47" t="s">
        <v>57</v>
      </c>
      <c r="C44" s="48"/>
      <c r="D44" s="53"/>
      <c r="E44" s="59"/>
      <c r="F44" s="56"/>
      <c r="G44" s="57"/>
    </row>
    <row r="45" spans="1:7">
      <c r="A45" s="27"/>
      <c r="B45" s="47" t="s">
        <v>58</v>
      </c>
      <c r="C45" s="48"/>
      <c r="D45" s="53"/>
      <c r="E45" s="59"/>
      <c r="F45" s="56"/>
      <c r="G45" s="57"/>
    </row>
    <row r="46" spans="1:7">
      <c r="A46" s="27"/>
      <c r="B46" s="47" t="s">
        <v>59</v>
      </c>
      <c r="C46" s="48"/>
      <c r="D46" s="53"/>
      <c r="E46" s="59"/>
      <c r="F46" s="56"/>
      <c r="G46" s="57"/>
    </row>
    <row r="47" spans="1:7">
      <c r="A47" s="27"/>
      <c r="B47" s="47" t="s">
        <v>60</v>
      </c>
      <c r="C47" s="48"/>
      <c r="D47" s="53"/>
      <c r="E47" s="59"/>
      <c r="F47" s="56"/>
      <c r="G47" s="57"/>
    </row>
    <row r="48" spans="1:7">
      <c r="A48" s="27"/>
      <c r="B48" s="47" t="s">
        <v>61</v>
      </c>
      <c r="C48" s="48"/>
      <c r="D48" s="53"/>
      <c r="E48" s="59"/>
      <c r="F48" s="56"/>
      <c r="G48" s="57"/>
    </row>
    <row r="49" spans="1:7">
      <c r="A49" s="27"/>
      <c r="C49" s="48"/>
      <c r="D49" s="53"/>
      <c r="E49" s="59"/>
      <c r="F49" s="56"/>
      <c r="G49" s="57"/>
    </row>
    <row r="50" spans="1:7">
      <c r="A50" s="27"/>
      <c r="C50" s="48"/>
      <c r="D50" s="53"/>
      <c r="E50" s="59"/>
      <c r="F50" s="56"/>
      <c r="G50" s="57"/>
    </row>
    <row r="51" spans="1:7">
      <c r="A51" s="27"/>
      <c r="C51" s="48"/>
      <c r="D51" s="53"/>
      <c r="E51" s="59"/>
      <c r="F51" s="56"/>
      <c r="G51" s="57"/>
    </row>
    <row r="52" spans="1:7" ht="29.25" customHeight="1">
      <c r="A52" s="120" t="s">
        <v>62</v>
      </c>
      <c r="B52" s="121"/>
      <c r="C52" s="121"/>
      <c r="D52" s="121"/>
      <c r="E52" s="20"/>
      <c r="F52" s="21"/>
      <c r="G52" s="22">
        <f>SUM(G24:G51)</f>
        <v>0</v>
      </c>
    </row>
    <row r="53" spans="1:7" ht="15.75">
      <c r="A53" s="29"/>
      <c r="B53" s="50" t="s">
        <v>63</v>
      </c>
      <c r="C53" s="48"/>
      <c r="D53" s="53"/>
      <c r="E53" s="59"/>
      <c r="F53" s="56"/>
      <c r="G53" s="57"/>
    </row>
    <row r="54" spans="1:7" ht="15.75">
      <c r="A54" s="19">
        <v>2</v>
      </c>
      <c r="B54" s="50" t="s">
        <v>64</v>
      </c>
      <c r="C54" s="48"/>
      <c r="D54" s="53"/>
      <c r="E54" s="59"/>
      <c r="F54" s="56"/>
      <c r="G54" s="57"/>
    </row>
    <row r="55" spans="1:7">
      <c r="A55" s="29">
        <v>2.1</v>
      </c>
      <c r="B55" s="25" t="s">
        <v>65</v>
      </c>
      <c r="C55" s="48"/>
      <c r="D55" s="53"/>
      <c r="E55" s="59"/>
      <c r="F55" s="56"/>
      <c r="G55" s="57"/>
    </row>
    <row r="56" spans="1:7" ht="38.25">
      <c r="A56" s="27" t="s">
        <v>66</v>
      </c>
      <c r="B56" s="49" t="s">
        <v>67</v>
      </c>
      <c r="C56" s="48"/>
      <c r="D56" s="53"/>
      <c r="E56" s="59"/>
      <c r="F56" s="56"/>
      <c r="G56" s="57"/>
    </row>
    <row r="57" spans="1:7" ht="77.25" customHeight="1">
      <c r="A57" s="27" t="s">
        <v>68</v>
      </c>
      <c r="B57" s="49" t="s">
        <v>69</v>
      </c>
      <c r="C57" s="48"/>
      <c r="D57" s="53"/>
      <c r="E57" s="59"/>
      <c r="F57" s="56"/>
      <c r="G57" s="57"/>
    </row>
    <row r="58" spans="1:7">
      <c r="A58" s="29"/>
      <c r="C58" s="48"/>
      <c r="D58" s="53"/>
      <c r="E58" s="59"/>
      <c r="F58" s="56"/>
      <c r="G58" s="57"/>
    </row>
    <row r="59" spans="1:7" s="65" customFormat="1">
      <c r="A59" s="29">
        <v>2.2000000000000002</v>
      </c>
      <c r="B59" s="65" t="s">
        <v>64</v>
      </c>
      <c r="C59" s="66"/>
      <c r="D59" s="67"/>
      <c r="E59" s="68"/>
      <c r="F59" s="69"/>
      <c r="G59" s="70"/>
    </row>
    <row r="60" spans="1:7" ht="37.5" customHeight="1">
      <c r="A60" s="29" t="s">
        <v>70</v>
      </c>
      <c r="B60" s="49" t="s">
        <v>71</v>
      </c>
      <c r="C60" s="48" t="s">
        <v>40</v>
      </c>
      <c r="D60" s="53">
        <v>1</v>
      </c>
      <c r="E60" s="59"/>
      <c r="F60" s="56"/>
      <c r="G60" s="57">
        <f>D60*(E60+F60)</f>
        <v>0</v>
      </c>
    </row>
    <row r="61" spans="1:7">
      <c r="A61" s="29"/>
      <c r="C61" s="48"/>
      <c r="D61" s="53"/>
      <c r="E61" s="59"/>
      <c r="F61" s="56"/>
      <c r="G61" s="57"/>
    </row>
    <row r="62" spans="1:7" ht="29.25" customHeight="1">
      <c r="A62" s="120" t="s">
        <v>72</v>
      </c>
      <c r="B62" s="121"/>
      <c r="C62" s="121"/>
      <c r="D62" s="121"/>
      <c r="E62" s="20"/>
      <c r="F62" s="21"/>
      <c r="G62" s="22">
        <f>SUM(G60:G60)</f>
        <v>0</v>
      </c>
    </row>
    <row r="63" spans="1:7" ht="15.75">
      <c r="A63" s="29"/>
      <c r="B63" s="50" t="s">
        <v>73</v>
      </c>
      <c r="C63" s="48"/>
      <c r="D63" s="53"/>
      <c r="E63" s="59"/>
      <c r="F63" s="56"/>
      <c r="G63" s="57"/>
    </row>
    <row r="64" spans="1:7" ht="15.75">
      <c r="A64" s="19">
        <v>3</v>
      </c>
      <c r="B64" s="50" t="s">
        <v>74</v>
      </c>
      <c r="C64" s="48"/>
      <c r="D64" s="53"/>
      <c r="E64" s="59"/>
      <c r="F64" s="56"/>
      <c r="G64" s="57"/>
    </row>
    <row r="65" spans="1:7">
      <c r="A65" s="29">
        <v>3.1</v>
      </c>
      <c r="B65" s="25" t="s">
        <v>65</v>
      </c>
      <c r="C65" s="48"/>
      <c r="D65" s="53"/>
      <c r="E65" s="59"/>
      <c r="F65" s="56"/>
      <c r="G65" s="57"/>
    </row>
    <row r="66" spans="1:7" ht="63.75">
      <c r="A66" s="27" t="s">
        <v>66</v>
      </c>
      <c r="B66" s="49" t="s">
        <v>75</v>
      </c>
      <c r="C66" s="48"/>
      <c r="D66" s="53"/>
      <c r="E66" s="59"/>
      <c r="F66" s="56"/>
      <c r="G66" s="57"/>
    </row>
    <row r="67" spans="1:7" ht="63.75">
      <c r="A67" s="27" t="s">
        <v>68</v>
      </c>
      <c r="B67" s="49" t="s">
        <v>76</v>
      </c>
      <c r="C67" s="48"/>
      <c r="D67" s="53"/>
      <c r="E67" s="59"/>
      <c r="F67" s="56"/>
      <c r="G67" s="57"/>
    </row>
    <row r="68" spans="1:7" ht="25.5">
      <c r="A68" s="27" t="s">
        <v>77</v>
      </c>
      <c r="B68" s="49" t="s">
        <v>78</v>
      </c>
      <c r="C68" s="48"/>
      <c r="D68" s="53"/>
      <c r="E68" s="59"/>
      <c r="F68" s="56"/>
      <c r="G68" s="57"/>
    </row>
    <row r="69" spans="1:7" ht="25.5">
      <c r="A69" s="27" t="s">
        <v>79</v>
      </c>
      <c r="B69" s="49" t="s">
        <v>80</v>
      </c>
      <c r="C69" s="48"/>
      <c r="D69" s="53"/>
      <c r="E69" s="59"/>
      <c r="F69" s="56"/>
      <c r="G69" s="57"/>
    </row>
    <row r="70" spans="1:7" s="65" customFormat="1">
      <c r="A70" s="29">
        <v>3.2</v>
      </c>
      <c r="B70" s="47" t="s">
        <v>74</v>
      </c>
      <c r="C70" s="77" t="s">
        <v>81</v>
      </c>
      <c r="D70" s="53">
        <v>3</v>
      </c>
      <c r="E70" s="59"/>
      <c r="F70" s="56"/>
      <c r="G70" s="57">
        <f t="shared" ref="G70" si="1">D70*(E70+F70)</f>
        <v>0</v>
      </c>
    </row>
    <row r="71" spans="1:7">
      <c r="A71" s="29"/>
      <c r="C71" s="37"/>
      <c r="D71" s="53"/>
      <c r="E71" s="59"/>
      <c r="F71" s="56"/>
      <c r="G71" s="57"/>
    </row>
    <row r="72" spans="1:7" ht="29.25" customHeight="1">
      <c r="A72" s="120" t="s">
        <v>82</v>
      </c>
      <c r="B72" s="121"/>
      <c r="C72" s="121"/>
      <c r="D72" s="121"/>
      <c r="E72" s="20"/>
      <c r="F72" s="21"/>
      <c r="G72" s="22">
        <f>SUM(G70:G71)</f>
        <v>0</v>
      </c>
    </row>
    <row r="73" spans="1:7" ht="15.75">
      <c r="A73" s="29"/>
      <c r="B73" s="50" t="s">
        <v>83</v>
      </c>
      <c r="C73" s="48"/>
      <c r="D73" s="53"/>
      <c r="E73" s="59"/>
      <c r="F73" s="56"/>
      <c r="G73" s="57"/>
    </row>
    <row r="74" spans="1:7" ht="15.75">
      <c r="A74" s="19">
        <v>4</v>
      </c>
      <c r="B74" s="50" t="s">
        <v>84</v>
      </c>
      <c r="C74" s="48"/>
      <c r="D74" s="53"/>
      <c r="E74" s="59"/>
      <c r="F74" s="56"/>
      <c r="G74" s="57"/>
    </row>
    <row r="75" spans="1:7" s="65" customFormat="1">
      <c r="A75" s="29">
        <v>4.0999999999999996</v>
      </c>
      <c r="B75" s="65" t="s">
        <v>65</v>
      </c>
      <c r="C75" s="66"/>
      <c r="D75" s="67"/>
      <c r="E75" s="68"/>
      <c r="F75" s="69"/>
      <c r="G75" s="70"/>
    </row>
    <row r="76" spans="1:7" ht="38.25">
      <c r="A76" s="27" t="s">
        <v>85</v>
      </c>
      <c r="B76" s="49" t="s">
        <v>86</v>
      </c>
      <c r="C76" s="48"/>
      <c r="D76" s="53"/>
      <c r="E76" s="59"/>
      <c r="F76" s="56"/>
      <c r="G76" s="57"/>
    </row>
    <row r="77" spans="1:7" ht="51">
      <c r="A77" s="27" t="s">
        <v>68</v>
      </c>
      <c r="B77" s="49" t="s">
        <v>87</v>
      </c>
      <c r="C77" s="48"/>
      <c r="D77" s="53"/>
      <c r="E77" s="59"/>
      <c r="F77" s="56"/>
      <c r="G77" s="57"/>
    </row>
    <row r="78" spans="1:7" ht="25.5">
      <c r="A78" s="27" t="s">
        <v>77</v>
      </c>
      <c r="B78" s="49" t="s">
        <v>88</v>
      </c>
      <c r="C78" s="48"/>
      <c r="D78" s="53"/>
      <c r="E78" s="59"/>
      <c r="F78" s="56"/>
      <c r="G78" s="57"/>
    </row>
    <row r="79" spans="1:7">
      <c r="A79" s="27" t="s">
        <v>79</v>
      </c>
      <c r="B79" s="49" t="s">
        <v>89</v>
      </c>
      <c r="C79" s="48"/>
      <c r="D79" s="53"/>
      <c r="E79" s="59"/>
      <c r="F79" s="56"/>
      <c r="G79" s="57"/>
    </row>
    <row r="80" spans="1:7">
      <c r="A80" s="29"/>
      <c r="C80" s="37"/>
      <c r="D80" s="53"/>
      <c r="E80" s="59"/>
      <c r="F80" s="56"/>
      <c r="G80" s="57"/>
    </row>
    <row r="81" spans="1:7" s="65" customFormat="1">
      <c r="A81" s="29">
        <v>4.2</v>
      </c>
      <c r="B81" s="65" t="s">
        <v>84</v>
      </c>
      <c r="C81" s="66"/>
      <c r="D81" s="67"/>
      <c r="E81" s="68"/>
      <c r="F81" s="69"/>
      <c r="G81" s="70"/>
    </row>
    <row r="82" spans="1:7">
      <c r="A82" s="29" t="s">
        <v>90</v>
      </c>
      <c r="B82" s="47" t="s">
        <v>91</v>
      </c>
      <c r="C82" s="48" t="s">
        <v>92</v>
      </c>
      <c r="D82" s="53">
        <v>5</v>
      </c>
      <c r="E82" s="59"/>
      <c r="F82" s="56"/>
      <c r="G82" s="57">
        <f t="shared" ref="G82:G83" si="2">D82*(E82+F82)</f>
        <v>0</v>
      </c>
    </row>
    <row r="83" spans="1:7">
      <c r="A83" s="29" t="s">
        <v>93</v>
      </c>
      <c r="B83" s="47" t="s">
        <v>94</v>
      </c>
      <c r="C83" s="48" t="s">
        <v>92</v>
      </c>
      <c r="D83" s="53">
        <v>1</v>
      </c>
      <c r="E83" s="59"/>
      <c r="F83" s="56"/>
      <c r="G83" s="57">
        <f t="shared" si="2"/>
        <v>0</v>
      </c>
    </row>
    <row r="84" spans="1:7">
      <c r="A84" s="29"/>
      <c r="C84" s="48"/>
      <c r="D84" s="53"/>
      <c r="E84" s="59"/>
      <c r="F84" s="56"/>
      <c r="G84" s="57"/>
    </row>
    <row r="85" spans="1:7">
      <c r="A85" s="29"/>
      <c r="C85" s="48"/>
      <c r="D85" s="53"/>
      <c r="E85" s="59"/>
      <c r="F85" s="56"/>
      <c r="G85" s="57"/>
    </row>
    <row r="86" spans="1:7" ht="29.25" customHeight="1">
      <c r="A86" s="120" t="s">
        <v>95</v>
      </c>
      <c r="B86" s="121"/>
      <c r="C86" s="121"/>
      <c r="D86" s="121"/>
      <c r="E86" s="20"/>
      <c r="F86" s="21"/>
      <c r="G86" s="22">
        <f>SUM(G82:G84)</f>
        <v>0</v>
      </c>
    </row>
    <row r="87" spans="1:7" ht="15.75">
      <c r="A87" s="29"/>
      <c r="B87" s="50" t="s">
        <v>96</v>
      </c>
      <c r="C87" s="105"/>
      <c r="D87" s="106"/>
      <c r="E87" s="107"/>
      <c r="F87" s="108"/>
      <c r="G87" s="109"/>
    </row>
    <row r="88" spans="1:7" ht="15.75">
      <c r="A88" s="19">
        <v>5</v>
      </c>
      <c r="B88" s="50" t="s">
        <v>97</v>
      </c>
      <c r="C88" s="48"/>
      <c r="D88" s="53"/>
      <c r="E88" s="59"/>
      <c r="F88" s="56"/>
      <c r="G88" s="57"/>
    </row>
    <row r="89" spans="1:7" s="65" customFormat="1">
      <c r="A89" s="29">
        <v>5.0999999999999996</v>
      </c>
      <c r="B89" s="65" t="s">
        <v>65</v>
      </c>
      <c r="C89" s="71"/>
      <c r="D89" s="67"/>
      <c r="E89" s="68"/>
      <c r="F89" s="69"/>
      <c r="G89" s="70"/>
    </row>
    <row r="90" spans="1:7" ht="38.25">
      <c r="A90" s="27" t="s">
        <v>85</v>
      </c>
      <c r="B90" s="49" t="s">
        <v>98</v>
      </c>
      <c r="C90" s="48"/>
      <c r="D90" s="53"/>
      <c r="E90" s="59"/>
      <c r="F90" s="56"/>
      <c r="G90" s="57"/>
    </row>
    <row r="91" spans="1:7">
      <c r="A91" s="27" t="s">
        <v>68</v>
      </c>
      <c r="B91" s="49" t="s">
        <v>99</v>
      </c>
      <c r="C91" s="48"/>
      <c r="D91" s="53"/>
      <c r="E91" s="59"/>
      <c r="F91" s="56"/>
      <c r="G91" s="57"/>
    </row>
    <row r="92" spans="1:7" ht="15.75" customHeight="1">
      <c r="A92" s="27" t="s">
        <v>77</v>
      </c>
      <c r="B92" s="49" t="s">
        <v>100</v>
      </c>
      <c r="C92" s="48"/>
      <c r="D92" s="53"/>
      <c r="E92" s="59"/>
      <c r="F92" s="56"/>
      <c r="G92" s="57"/>
    </row>
    <row r="93" spans="1:7">
      <c r="A93" s="27"/>
      <c r="B93" s="49"/>
      <c r="C93" s="48"/>
      <c r="D93" s="53"/>
      <c r="E93" s="59"/>
      <c r="F93" s="56"/>
      <c r="G93" s="57"/>
    </row>
    <row r="94" spans="1:7" s="65" customFormat="1">
      <c r="A94" s="29">
        <v>5.2</v>
      </c>
      <c r="B94" s="65" t="s">
        <v>74</v>
      </c>
      <c r="C94" s="71"/>
      <c r="D94" s="67"/>
      <c r="E94" s="68"/>
      <c r="F94" s="69"/>
      <c r="G94" s="70"/>
    </row>
    <row r="95" spans="1:7">
      <c r="A95" s="29" t="s">
        <v>101</v>
      </c>
      <c r="B95" s="47" t="s">
        <v>102</v>
      </c>
      <c r="C95" s="37" t="s">
        <v>103</v>
      </c>
      <c r="D95" s="73">
        <f>3.75*3</f>
        <v>11.25</v>
      </c>
      <c r="E95" s="59"/>
      <c r="F95" s="56"/>
      <c r="G95" s="57">
        <f t="shared" ref="G95" si="3">D95*(E95+F95)</f>
        <v>0</v>
      </c>
    </row>
    <row r="96" spans="1:7">
      <c r="A96" s="29"/>
      <c r="C96" s="37"/>
      <c r="D96" s="73"/>
      <c r="E96" s="59"/>
      <c r="F96" s="56"/>
      <c r="G96" s="57"/>
    </row>
    <row r="97" spans="1:9">
      <c r="A97" s="29"/>
      <c r="C97" s="37"/>
      <c r="D97" s="73"/>
      <c r="E97" s="59"/>
      <c r="F97" s="56"/>
      <c r="G97" s="57"/>
    </row>
    <row r="98" spans="1:9">
      <c r="A98" s="29">
        <v>5.3</v>
      </c>
      <c r="B98" s="65" t="s">
        <v>104</v>
      </c>
      <c r="C98" s="48"/>
      <c r="D98" s="73"/>
      <c r="E98" s="59"/>
      <c r="F98" s="56"/>
      <c r="G98" s="57"/>
    </row>
    <row r="99" spans="1:9">
      <c r="A99" s="29" t="s">
        <v>105</v>
      </c>
      <c r="B99" s="90" t="s">
        <v>106</v>
      </c>
      <c r="C99" s="92" t="s">
        <v>107</v>
      </c>
      <c r="D99" s="86">
        <v>1</v>
      </c>
      <c r="E99" s="87"/>
      <c r="F99" s="56"/>
      <c r="G99" s="89">
        <f t="shared" ref="G99" si="4">D99*(E99+F99)</f>
        <v>0</v>
      </c>
    </row>
    <row r="100" spans="1:9">
      <c r="A100" s="29"/>
      <c r="C100" s="48"/>
      <c r="D100" s="53"/>
      <c r="E100" s="59"/>
      <c r="F100" s="56"/>
      <c r="G100" s="57"/>
    </row>
    <row r="101" spans="1:9" ht="29.25" customHeight="1">
      <c r="A101" s="120" t="s">
        <v>108</v>
      </c>
      <c r="B101" s="121"/>
      <c r="C101" s="121"/>
      <c r="D101" s="121"/>
      <c r="E101" s="20"/>
      <c r="F101" s="21"/>
      <c r="G101" s="22">
        <f>SUM(G95:G99)</f>
        <v>0</v>
      </c>
    </row>
    <row r="102" spans="1:9" ht="15.75">
      <c r="A102" s="29"/>
      <c r="B102" s="50" t="s">
        <v>109</v>
      </c>
      <c r="C102" s="48"/>
      <c r="D102" s="53"/>
      <c r="E102" s="59"/>
      <c r="F102" s="56"/>
      <c r="G102" s="57"/>
    </row>
    <row r="103" spans="1:9" ht="15.75">
      <c r="A103" s="29"/>
      <c r="B103" s="50" t="s">
        <v>110</v>
      </c>
      <c r="C103" s="48"/>
      <c r="D103" s="53"/>
      <c r="E103" s="59"/>
      <c r="F103" s="56"/>
      <c r="G103" s="57"/>
    </row>
    <row r="104" spans="1:9" s="65" customFormat="1">
      <c r="A104" s="29">
        <v>6.1</v>
      </c>
      <c r="B104" s="65" t="s">
        <v>65</v>
      </c>
      <c r="C104" s="71"/>
      <c r="D104" s="67"/>
      <c r="E104" s="68"/>
      <c r="F104" s="69"/>
      <c r="G104" s="70"/>
    </row>
    <row r="105" spans="1:9" ht="51">
      <c r="A105" s="27" t="s">
        <v>85</v>
      </c>
      <c r="B105" s="49" t="s">
        <v>111</v>
      </c>
      <c r="C105" s="48"/>
      <c r="D105" s="53"/>
      <c r="E105" s="59"/>
      <c r="F105" s="56"/>
      <c r="G105" s="57"/>
    </row>
    <row r="106" spans="1:9" ht="51">
      <c r="A106" s="27" t="s">
        <v>68</v>
      </c>
      <c r="B106" s="49" t="s">
        <v>112</v>
      </c>
      <c r="C106" s="48"/>
      <c r="D106" s="53"/>
      <c r="E106" s="59"/>
      <c r="F106" s="56"/>
      <c r="G106" s="57"/>
    </row>
    <row r="107" spans="1:9" ht="63.75">
      <c r="A107" s="27" t="s">
        <v>77</v>
      </c>
      <c r="B107" s="49" t="s">
        <v>113</v>
      </c>
      <c r="C107" s="48"/>
      <c r="D107" s="53"/>
      <c r="E107" s="59"/>
      <c r="F107" s="56"/>
      <c r="G107" s="57"/>
    </row>
    <row r="108" spans="1:9" ht="25.5">
      <c r="A108" s="27" t="s">
        <v>79</v>
      </c>
      <c r="B108" s="49" t="s">
        <v>114</v>
      </c>
      <c r="C108" s="48"/>
      <c r="D108" s="53"/>
      <c r="E108" s="59"/>
      <c r="F108" s="56"/>
      <c r="G108" s="57"/>
    </row>
    <row r="109" spans="1:9" ht="15.75">
      <c r="A109" s="29"/>
      <c r="B109" s="50"/>
      <c r="C109" s="48"/>
      <c r="D109" s="53"/>
      <c r="E109" s="59"/>
      <c r="F109" s="56"/>
      <c r="G109" s="57"/>
    </row>
    <row r="110" spans="1:9" s="65" customFormat="1">
      <c r="A110" s="29">
        <v>6.2</v>
      </c>
      <c r="B110" s="65" t="s">
        <v>115</v>
      </c>
      <c r="C110" s="71"/>
      <c r="D110" s="67"/>
      <c r="E110" s="68"/>
      <c r="F110" s="69"/>
      <c r="G110" s="70"/>
    </row>
    <row r="111" spans="1:9">
      <c r="A111" s="29" t="s">
        <v>116</v>
      </c>
      <c r="B111" s="47" t="s">
        <v>117</v>
      </c>
      <c r="C111" s="92" t="s">
        <v>107</v>
      </c>
      <c r="D111" s="72">
        <v>1</v>
      </c>
      <c r="E111" s="59"/>
      <c r="F111" s="56"/>
      <c r="G111" s="57">
        <f t="shared" ref="G111" si="5">D111*(E111+F111)</f>
        <v>0</v>
      </c>
      <c r="H111" s="85"/>
      <c r="I111" s="85"/>
    </row>
    <row r="112" spans="1:9">
      <c r="A112" s="29"/>
      <c r="C112" s="37"/>
      <c r="D112" s="72"/>
      <c r="E112" s="68"/>
      <c r="F112" s="69"/>
      <c r="G112" s="57"/>
    </row>
    <row r="113" spans="1:7">
      <c r="A113" s="29"/>
      <c r="C113" s="48"/>
      <c r="D113" s="53"/>
      <c r="E113" s="59"/>
      <c r="F113" s="56"/>
      <c r="G113" s="57"/>
    </row>
    <row r="114" spans="1:7" ht="29.25" customHeight="1">
      <c r="A114" s="120" t="s">
        <v>118</v>
      </c>
      <c r="B114" s="121"/>
      <c r="C114" s="121"/>
      <c r="D114" s="121"/>
      <c r="E114" s="20"/>
      <c r="F114" s="21"/>
      <c r="G114" s="22">
        <f>SUM(G111:G112)</f>
        <v>0</v>
      </c>
    </row>
    <row r="115" spans="1:7" ht="15.75">
      <c r="A115" s="29"/>
      <c r="B115" s="50" t="s">
        <v>119</v>
      </c>
      <c r="C115" s="48"/>
      <c r="D115" s="53"/>
      <c r="E115" s="59"/>
      <c r="F115" s="56"/>
      <c r="G115" s="57"/>
    </row>
    <row r="116" spans="1:7" ht="15.75">
      <c r="A116" s="29"/>
      <c r="B116" s="50" t="s">
        <v>120</v>
      </c>
      <c r="C116" s="48"/>
      <c r="D116" s="53"/>
      <c r="E116" s="59"/>
      <c r="F116" s="56"/>
      <c r="G116" s="57"/>
    </row>
    <row r="117" spans="1:7" s="65" customFormat="1">
      <c r="A117" s="29">
        <v>7.1</v>
      </c>
      <c r="B117" s="65" t="s">
        <v>65</v>
      </c>
      <c r="C117" s="71"/>
      <c r="D117" s="67"/>
      <c r="E117" s="68"/>
      <c r="F117" s="69"/>
      <c r="G117" s="70"/>
    </row>
    <row r="118" spans="1:7" ht="38.25">
      <c r="A118" s="27" t="s">
        <v>85</v>
      </c>
      <c r="B118" s="49" t="s">
        <v>121</v>
      </c>
      <c r="C118" s="48"/>
      <c r="D118" s="53"/>
      <c r="E118" s="59"/>
      <c r="F118" s="56"/>
      <c r="G118" s="57"/>
    </row>
    <row r="119" spans="1:7" ht="26.25" thickBot="1">
      <c r="A119" s="27" t="s">
        <v>68</v>
      </c>
      <c r="B119" s="49" t="s">
        <v>122</v>
      </c>
      <c r="C119" s="48"/>
      <c r="D119" s="53"/>
      <c r="E119" s="59"/>
      <c r="F119" s="56"/>
      <c r="G119" s="57"/>
    </row>
    <row r="120" spans="1:7" ht="25.5">
      <c r="A120" s="27" t="s">
        <v>77</v>
      </c>
      <c r="B120" s="49" t="s">
        <v>123</v>
      </c>
      <c r="C120" s="48"/>
      <c r="D120" s="53"/>
      <c r="E120" s="59"/>
      <c r="F120" s="56"/>
      <c r="G120" s="57"/>
    </row>
    <row r="121" spans="1:7" ht="25.5">
      <c r="A121" s="27" t="s">
        <v>79</v>
      </c>
      <c r="B121" s="49" t="s">
        <v>114</v>
      </c>
      <c r="C121" s="48"/>
      <c r="D121" s="53"/>
      <c r="E121" s="59"/>
      <c r="F121" s="56"/>
      <c r="G121" s="57"/>
    </row>
    <row r="122" spans="1:7" ht="15.75">
      <c r="A122" s="29"/>
      <c r="B122" s="50"/>
      <c r="C122" s="48"/>
      <c r="D122" s="53"/>
      <c r="E122" s="59"/>
      <c r="F122" s="56"/>
      <c r="G122" s="57"/>
    </row>
    <row r="123" spans="1:7" s="65" customFormat="1">
      <c r="A123" s="29">
        <v>7.2</v>
      </c>
      <c r="B123" s="65" t="s">
        <v>124</v>
      </c>
      <c r="C123" s="71"/>
      <c r="D123" s="67"/>
      <c r="E123" s="68"/>
      <c r="F123" s="69"/>
      <c r="G123" s="70"/>
    </row>
    <row r="124" spans="1:7">
      <c r="A124" s="29" t="s">
        <v>125</v>
      </c>
      <c r="B124" s="47" t="s">
        <v>126</v>
      </c>
      <c r="C124" s="77" t="s">
        <v>92</v>
      </c>
      <c r="D124" s="72">
        <v>1</v>
      </c>
      <c r="E124" s="59"/>
      <c r="F124" s="56"/>
      <c r="G124" s="57">
        <f t="shared" ref="G124" si="6">D124*(E124+F124)</f>
        <v>0</v>
      </c>
    </row>
    <row r="125" spans="1:7">
      <c r="A125" s="29" t="s">
        <v>127</v>
      </c>
      <c r="B125" s="47" t="s">
        <v>128</v>
      </c>
      <c r="C125" s="77" t="s">
        <v>92</v>
      </c>
      <c r="D125" s="72">
        <v>1</v>
      </c>
      <c r="E125" s="59"/>
      <c r="F125" s="56"/>
      <c r="G125" s="57">
        <f t="shared" ref="G125" si="7">D125*(E125+F125)</f>
        <v>0</v>
      </c>
    </row>
    <row r="126" spans="1:7" ht="40.5" customHeight="1">
      <c r="A126" s="91" t="s">
        <v>129</v>
      </c>
      <c r="B126" s="90" t="s">
        <v>130</v>
      </c>
      <c r="C126" s="92" t="s">
        <v>92</v>
      </c>
      <c r="D126" s="93">
        <v>17</v>
      </c>
      <c r="E126" s="87"/>
      <c r="F126" s="88"/>
      <c r="G126" s="89">
        <f t="shared" ref="G126:G129" si="8">D126*(E126+F126)</f>
        <v>0</v>
      </c>
    </row>
    <row r="127" spans="1:7" ht="12.75" customHeight="1">
      <c r="A127" s="29" t="s">
        <v>131</v>
      </c>
      <c r="B127" s="47" t="s">
        <v>132</v>
      </c>
      <c r="C127" s="77" t="s">
        <v>92</v>
      </c>
      <c r="D127" s="72">
        <v>1</v>
      </c>
      <c r="E127" s="59"/>
      <c r="F127" s="56"/>
      <c r="G127" s="57">
        <f t="shared" si="8"/>
        <v>0</v>
      </c>
    </row>
    <row r="128" spans="1:7" ht="30.95" customHeight="1">
      <c r="A128" s="91" t="s">
        <v>133</v>
      </c>
      <c r="B128" s="90" t="s">
        <v>134</v>
      </c>
      <c r="C128" s="92" t="s">
        <v>92</v>
      </c>
      <c r="D128" s="93">
        <v>5</v>
      </c>
      <c r="E128" s="87"/>
      <c r="F128" s="88"/>
      <c r="G128" s="89">
        <f t="shared" si="8"/>
        <v>0</v>
      </c>
    </row>
    <row r="129" spans="1:7" ht="26.45" customHeight="1">
      <c r="A129" s="91" t="s">
        <v>135</v>
      </c>
      <c r="B129" s="47" t="s">
        <v>136</v>
      </c>
      <c r="C129" s="77" t="s">
        <v>92</v>
      </c>
      <c r="D129" s="72">
        <v>3</v>
      </c>
      <c r="E129" s="59"/>
      <c r="F129" s="56"/>
      <c r="G129" s="57">
        <f t="shared" si="8"/>
        <v>0</v>
      </c>
    </row>
    <row r="130" spans="1:7">
      <c r="A130" s="29"/>
      <c r="C130" s="77"/>
      <c r="D130" s="72"/>
      <c r="E130" s="59"/>
      <c r="F130" s="56"/>
      <c r="G130" s="57"/>
    </row>
    <row r="131" spans="1:7" ht="29.25" customHeight="1">
      <c r="A131" s="120" t="s">
        <v>137</v>
      </c>
      <c r="B131" s="121"/>
      <c r="C131" s="121"/>
      <c r="D131" s="121"/>
      <c r="E131" s="20"/>
      <c r="F131" s="21"/>
      <c r="G131" s="22">
        <f>SUM(G122:G130)</f>
        <v>0</v>
      </c>
    </row>
    <row r="132" spans="1:7" ht="15.75">
      <c r="A132" s="29"/>
      <c r="B132" s="50" t="s">
        <v>138</v>
      </c>
      <c r="C132" s="48"/>
      <c r="D132" s="53"/>
      <c r="E132" s="59"/>
      <c r="F132" s="56"/>
      <c r="G132" s="57"/>
    </row>
    <row r="133" spans="1:7" ht="15.75">
      <c r="A133" s="19">
        <v>8</v>
      </c>
      <c r="B133" s="50" t="s">
        <v>139</v>
      </c>
      <c r="C133" s="48"/>
      <c r="D133" s="53"/>
      <c r="E133" s="59"/>
      <c r="F133" s="56"/>
      <c r="G133" s="57"/>
    </row>
    <row r="134" spans="1:7" s="80" customFormat="1">
      <c r="A134" s="78">
        <v>8.1</v>
      </c>
      <c r="B134" s="80" t="s">
        <v>65</v>
      </c>
      <c r="C134" s="81"/>
      <c r="D134" s="82"/>
      <c r="E134" s="59"/>
      <c r="F134" s="83"/>
      <c r="G134" s="84"/>
    </row>
    <row r="135" spans="1:7" s="49" customFormat="1" ht="51">
      <c r="A135" s="78" t="s">
        <v>66</v>
      </c>
      <c r="B135" s="49" t="s">
        <v>140</v>
      </c>
      <c r="C135" s="60"/>
      <c r="D135" s="79"/>
      <c r="E135" s="59"/>
      <c r="F135" s="75"/>
      <c r="G135" s="76"/>
    </row>
    <row r="136" spans="1:7" s="49" customFormat="1" ht="25.5">
      <c r="A136" s="78" t="s">
        <v>68</v>
      </c>
      <c r="B136" s="49" t="s">
        <v>141</v>
      </c>
      <c r="C136" s="60"/>
      <c r="D136" s="79"/>
      <c r="E136" s="59"/>
      <c r="F136" s="75"/>
      <c r="G136" s="76"/>
    </row>
    <row r="137" spans="1:7" s="49" customFormat="1" ht="28.5" customHeight="1">
      <c r="A137" s="78" t="s">
        <v>77</v>
      </c>
      <c r="B137" s="49" t="s">
        <v>142</v>
      </c>
      <c r="C137" s="60"/>
      <c r="D137" s="79"/>
      <c r="E137" s="59"/>
      <c r="F137" s="75"/>
      <c r="G137" s="76"/>
    </row>
    <row r="138" spans="1:7" s="49" customFormat="1" ht="38.25">
      <c r="A138" s="78" t="s">
        <v>79</v>
      </c>
      <c r="B138" s="49" t="s">
        <v>143</v>
      </c>
      <c r="C138" s="60"/>
      <c r="D138" s="79"/>
      <c r="E138" s="59"/>
      <c r="F138" s="75"/>
      <c r="G138" s="76"/>
    </row>
    <row r="139" spans="1:7" s="49" customFormat="1">
      <c r="A139" s="78" t="s">
        <v>144</v>
      </c>
      <c r="B139" s="49" t="s">
        <v>145</v>
      </c>
      <c r="C139" s="60"/>
      <c r="D139" s="79"/>
      <c r="E139" s="59"/>
      <c r="F139" s="75"/>
      <c r="G139" s="76"/>
    </row>
    <row r="140" spans="1:7" s="49" customFormat="1" ht="38.25">
      <c r="A140" s="78"/>
      <c r="B140" s="49" t="s">
        <v>146</v>
      </c>
      <c r="C140" s="60"/>
      <c r="D140" s="79"/>
      <c r="E140" s="59"/>
      <c r="F140" s="75"/>
      <c r="G140" s="76"/>
    </row>
    <row r="141" spans="1:7" s="49" customFormat="1" ht="38.25">
      <c r="A141" s="78"/>
      <c r="B141" s="49" t="s">
        <v>147</v>
      </c>
      <c r="C141" s="60"/>
      <c r="D141" s="79"/>
      <c r="E141" s="59"/>
      <c r="F141" s="75"/>
      <c r="G141" s="76"/>
    </row>
    <row r="142" spans="1:7" s="49" customFormat="1" ht="38.25">
      <c r="A142" s="78"/>
      <c r="B142" s="49" t="s">
        <v>148</v>
      </c>
      <c r="C142" s="60"/>
      <c r="D142" s="79"/>
      <c r="E142" s="59"/>
      <c r="F142" s="75"/>
      <c r="G142" s="76"/>
    </row>
    <row r="143" spans="1:7" s="49" customFormat="1" ht="25.5">
      <c r="A143" s="78" t="s">
        <v>149</v>
      </c>
      <c r="B143" s="49" t="s">
        <v>150</v>
      </c>
      <c r="C143" s="60"/>
      <c r="D143" s="79"/>
      <c r="E143" s="59"/>
      <c r="F143" s="75"/>
      <c r="G143" s="76"/>
    </row>
    <row r="144" spans="1:7" s="49" customFormat="1" ht="25.5">
      <c r="A144" s="78" t="s">
        <v>151</v>
      </c>
      <c r="B144" s="49" t="s">
        <v>152</v>
      </c>
      <c r="C144" s="60"/>
      <c r="D144" s="79"/>
      <c r="E144" s="59"/>
      <c r="F144" s="75"/>
      <c r="G144" s="76"/>
    </row>
    <row r="145" spans="1:7" s="49" customFormat="1" ht="38.25">
      <c r="A145" s="78" t="s">
        <v>153</v>
      </c>
      <c r="B145" s="49" t="s">
        <v>154</v>
      </c>
      <c r="C145" s="60"/>
      <c r="D145" s="79"/>
      <c r="E145" s="59"/>
      <c r="F145" s="75"/>
      <c r="G145" s="76"/>
    </row>
    <row r="146" spans="1:7" s="49" customFormat="1" ht="38.25">
      <c r="A146" s="78" t="s">
        <v>155</v>
      </c>
      <c r="B146" s="49" t="s">
        <v>156</v>
      </c>
      <c r="C146" s="60"/>
      <c r="D146" s="79"/>
      <c r="E146" s="59"/>
      <c r="F146" s="75"/>
      <c r="G146" s="76"/>
    </row>
    <row r="147" spans="1:7" s="49" customFormat="1" ht="38.25">
      <c r="A147" s="78" t="s">
        <v>157</v>
      </c>
      <c r="B147" s="49" t="s">
        <v>158</v>
      </c>
      <c r="C147" s="60"/>
      <c r="D147" s="79"/>
      <c r="E147" s="59"/>
      <c r="F147" s="75"/>
      <c r="G147" s="76"/>
    </row>
    <row r="148" spans="1:7" s="49" customFormat="1">
      <c r="A148" s="78"/>
      <c r="C148" s="60"/>
      <c r="D148" s="79"/>
      <c r="E148" s="59"/>
      <c r="F148" s="75"/>
      <c r="G148" s="76"/>
    </row>
    <row r="149" spans="1:7" s="49" customFormat="1">
      <c r="A149" s="78"/>
      <c r="C149" s="60"/>
      <c r="D149" s="79"/>
      <c r="E149" s="59"/>
      <c r="F149" s="75"/>
      <c r="G149" s="76"/>
    </row>
    <row r="150" spans="1:7" s="49" customFormat="1">
      <c r="A150" s="78"/>
      <c r="C150" s="60"/>
      <c r="D150" s="79"/>
      <c r="E150" s="59"/>
      <c r="F150" s="75"/>
      <c r="G150" s="76"/>
    </row>
    <row r="151" spans="1:7" s="80" customFormat="1">
      <c r="A151" s="78">
        <v>8.1999999999999993</v>
      </c>
      <c r="B151" s="80" t="s">
        <v>159</v>
      </c>
      <c r="C151" s="81"/>
      <c r="D151" s="82"/>
      <c r="E151" s="59"/>
      <c r="F151" s="83"/>
      <c r="G151" s="84"/>
    </row>
    <row r="152" spans="1:7" s="49" customFormat="1">
      <c r="A152" s="78"/>
      <c r="C152" s="60"/>
      <c r="D152" s="79"/>
      <c r="E152" s="59"/>
      <c r="F152" s="75"/>
      <c r="G152" s="76"/>
    </row>
    <row r="153" spans="1:7" s="49" customFormat="1">
      <c r="A153" s="78"/>
      <c r="C153" s="60"/>
      <c r="D153" s="97"/>
      <c r="E153" s="95"/>
      <c r="F153" s="96"/>
      <c r="G153" s="98"/>
    </row>
    <row r="154" spans="1:7" s="80" customFormat="1">
      <c r="A154" s="78">
        <v>8.3000000000000007</v>
      </c>
      <c r="B154" s="80" t="s">
        <v>160</v>
      </c>
      <c r="C154" s="81"/>
      <c r="D154" s="99"/>
      <c r="E154" s="100"/>
      <c r="F154" s="101"/>
      <c r="G154" s="102"/>
    </row>
    <row r="155" spans="1:7" s="80" customFormat="1">
      <c r="A155" s="78">
        <v>1</v>
      </c>
      <c r="B155" t="s">
        <v>161</v>
      </c>
      <c r="C155" s="60" t="s">
        <v>92</v>
      </c>
      <c r="D155" s="74">
        <v>11</v>
      </c>
      <c r="E155" s="59"/>
      <c r="F155" s="75"/>
      <c r="G155" s="57">
        <f t="shared" ref="G155:G157" si="9">D155*(E155+F155)</f>
        <v>0</v>
      </c>
    </row>
    <row r="156" spans="1:7" s="80" customFormat="1">
      <c r="A156" s="78">
        <v>2</v>
      </c>
      <c r="B156" t="s">
        <v>162</v>
      </c>
      <c r="C156" s="60" t="s">
        <v>92</v>
      </c>
      <c r="D156" s="74">
        <v>14</v>
      </c>
      <c r="E156" s="59"/>
      <c r="F156" s="75"/>
      <c r="G156" s="57">
        <f t="shared" si="9"/>
        <v>0</v>
      </c>
    </row>
    <row r="157" spans="1:7" s="80" customFormat="1">
      <c r="A157" s="78">
        <v>3</v>
      </c>
      <c r="B157" t="s">
        <v>163</v>
      </c>
      <c r="C157" s="60" t="s">
        <v>92</v>
      </c>
      <c r="D157" s="74">
        <v>14</v>
      </c>
      <c r="E157" s="59"/>
      <c r="F157" s="75"/>
      <c r="G157" s="57">
        <f t="shared" si="9"/>
        <v>0</v>
      </c>
    </row>
    <row r="158" spans="1:7" s="80" customFormat="1">
      <c r="A158" s="78"/>
      <c r="B158"/>
      <c r="C158" s="60"/>
      <c r="D158" s="74"/>
      <c r="E158" s="59"/>
      <c r="F158" s="75"/>
      <c r="G158" s="57"/>
    </row>
    <row r="159" spans="1:7" s="80" customFormat="1">
      <c r="A159" s="78"/>
      <c r="B159"/>
      <c r="C159" s="60"/>
      <c r="D159" s="74"/>
      <c r="E159" s="59"/>
      <c r="F159" s="75"/>
      <c r="G159" s="57"/>
    </row>
    <row r="160" spans="1:7" s="49" customFormat="1">
      <c r="A160" s="78"/>
      <c r="C160" s="60"/>
      <c r="D160" s="97"/>
      <c r="E160" s="95"/>
      <c r="F160" s="96"/>
      <c r="G160" s="98"/>
    </row>
    <row r="161" spans="1:7" s="80" customFormat="1">
      <c r="A161" s="78">
        <v>8.4</v>
      </c>
      <c r="B161" s="80" t="s">
        <v>164</v>
      </c>
      <c r="C161" s="81"/>
      <c r="D161" s="103"/>
      <c r="E161" s="100"/>
      <c r="F161" s="101"/>
      <c r="G161" s="102"/>
    </row>
    <row r="162" spans="1:7" s="49" customFormat="1" ht="25.5">
      <c r="A162" s="78"/>
      <c r="B162" s="49" t="s">
        <v>165</v>
      </c>
      <c r="C162" s="60"/>
      <c r="D162" s="97"/>
      <c r="E162" s="95"/>
      <c r="F162" s="96"/>
      <c r="G162" s="98"/>
    </row>
    <row r="163" spans="1:7" s="49" customFormat="1">
      <c r="A163" s="78">
        <v>1</v>
      </c>
      <c r="B163" s="49" t="s">
        <v>166</v>
      </c>
      <c r="C163" s="60" t="s">
        <v>92</v>
      </c>
      <c r="D163" s="74">
        <f>D155+D156+D157</f>
        <v>39</v>
      </c>
      <c r="E163" s="59"/>
      <c r="F163" s="75"/>
      <c r="G163" s="57">
        <f t="shared" ref="G163:G180" si="10">D163*(E163+F163)</f>
        <v>0</v>
      </c>
    </row>
    <row r="164" spans="1:7" s="49" customFormat="1" ht="25.5">
      <c r="A164" s="78">
        <v>8.5</v>
      </c>
      <c r="B164" s="80" t="s">
        <v>167</v>
      </c>
      <c r="C164" s="60" t="s">
        <v>168</v>
      </c>
      <c r="D164" s="74">
        <v>1</v>
      </c>
      <c r="E164" s="59"/>
      <c r="F164" s="94"/>
      <c r="G164" s="57">
        <f t="shared" si="10"/>
        <v>0</v>
      </c>
    </row>
    <row r="165" spans="1:7" s="49" customFormat="1">
      <c r="A165" s="78"/>
      <c r="B165" s="104"/>
      <c r="C165" s="79"/>
      <c r="D165" s="74"/>
      <c r="E165" s="59"/>
      <c r="F165" s="75"/>
      <c r="G165" s="57"/>
    </row>
    <row r="166" spans="1:7" s="49" customFormat="1" ht="25.5">
      <c r="A166" s="78">
        <v>8.6</v>
      </c>
      <c r="B166" s="49" t="s">
        <v>169</v>
      </c>
      <c r="C166" s="60" t="s">
        <v>168</v>
      </c>
      <c r="D166" s="110">
        <v>1</v>
      </c>
      <c r="E166" s="87"/>
      <c r="F166" s="111"/>
      <c r="G166" s="89">
        <f t="shared" si="10"/>
        <v>0</v>
      </c>
    </row>
    <row r="167" spans="1:7" s="80" customFormat="1">
      <c r="A167" s="78"/>
      <c r="C167" s="81"/>
      <c r="D167" s="99"/>
      <c r="E167" s="87"/>
      <c r="F167" s="111"/>
      <c r="G167" s="89">
        <f t="shared" si="10"/>
        <v>0</v>
      </c>
    </row>
    <row r="168" spans="1:7" s="80" customFormat="1">
      <c r="A168" s="78">
        <v>8.6999999999999993</v>
      </c>
      <c r="B168" s="112" t="s">
        <v>170</v>
      </c>
      <c r="C168" s="113" t="s">
        <v>171</v>
      </c>
      <c r="D168" s="114" t="s">
        <v>171</v>
      </c>
      <c r="E168" s="87"/>
      <c r="F168" s="111"/>
      <c r="G168" s="89"/>
    </row>
    <row r="169" spans="1:7" s="80" customFormat="1" ht="38.25">
      <c r="A169" s="78"/>
      <c r="B169" s="49" t="s">
        <v>172</v>
      </c>
      <c r="C169" s="113" t="s">
        <v>171</v>
      </c>
      <c r="D169" s="114" t="s">
        <v>171</v>
      </c>
      <c r="E169" s="115"/>
      <c r="F169" s="116"/>
      <c r="G169" s="117"/>
    </row>
    <row r="170" spans="1:7" s="80" customFormat="1">
      <c r="A170" s="78">
        <v>1</v>
      </c>
      <c r="B170" s="49" t="s">
        <v>173</v>
      </c>
      <c r="C170" s="118" t="s">
        <v>174</v>
      </c>
      <c r="D170" s="119">
        <v>6</v>
      </c>
      <c r="E170" s="115"/>
      <c r="F170" s="116"/>
      <c r="G170" s="117">
        <f t="shared" si="10"/>
        <v>0</v>
      </c>
    </row>
    <row r="171" spans="1:7" s="80" customFormat="1">
      <c r="A171" s="78">
        <v>2</v>
      </c>
      <c r="B171" s="49" t="s">
        <v>175</v>
      </c>
      <c r="C171" s="118" t="s">
        <v>174</v>
      </c>
      <c r="D171" s="119">
        <v>3</v>
      </c>
      <c r="E171" s="115"/>
      <c r="F171" s="116"/>
      <c r="G171" s="117">
        <f t="shared" si="10"/>
        <v>0</v>
      </c>
    </row>
    <row r="172" spans="1:7" s="80" customFormat="1">
      <c r="A172" s="78">
        <v>3</v>
      </c>
      <c r="B172" s="49" t="s">
        <v>176</v>
      </c>
      <c r="C172" s="118" t="s">
        <v>174</v>
      </c>
      <c r="D172" s="119">
        <v>2</v>
      </c>
      <c r="E172" s="115"/>
      <c r="F172" s="116"/>
      <c r="G172" s="117">
        <f t="shared" si="10"/>
        <v>0</v>
      </c>
    </row>
    <row r="173" spans="1:7" s="80" customFormat="1">
      <c r="A173" s="78">
        <v>4</v>
      </c>
      <c r="B173" s="49" t="s">
        <v>177</v>
      </c>
      <c r="C173" s="118" t="s">
        <v>174</v>
      </c>
      <c r="D173" s="119">
        <v>6</v>
      </c>
      <c r="E173" s="115"/>
      <c r="F173" s="116"/>
      <c r="G173" s="117">
        <f t="shared" si="10"/>
        <v>0</v>
      </c>
    </row>
    <row r="174" spans="1:7" s="80" customFormat="1">
      <c r="A174" s="78">
        <v>5</v>
      </c>
      <c r="B174" t="s">
        <v>178</v>
      </c>
      <c r="C174" s="118" t="s">
        <v>174</v>
      </c>
      <c r="D174" s="119">
        <v>30</v>
      </c>
      <c r="E174" s="115"/>
      <c r="F174" s="116"/>
      <c r="G174" s="117">
        <f t="shared" si="10"/>
        <v>0</v>
      </c>
    </row>
    <row r="175" spans="1:7" s="80" customFormat="1">
      <c r="A175" s="78">
        <v>6</v>
      </c>
      <c r="B175" t="s">
        <v>179</v>
      </c>
      <c r="C175" s="118" t="s">
        <v>174</v>
      </c>
      <c r="D175" s="119">
        <v>15</v>
      </c>
      <c r="E175" s="115"/>
      <c r="F175" s="116"/>
      <c r="G175" s="117">
        <f t="shared" si="10"/>
        <v>0</v>
      </c>
    </row>
    <row r="176" spans="1:7" s="80" customFormat="1">
      <c r="A176" s="78">
        <v>7</v>
      </c>
      <c r="B176" s="49" t="s">
        <v>180</v>
      </c>
      <c r="C176" s="118" t="s">
        <v>174</v>
      </c>
      <c r="D176" s="119">
        <v>1</v>
      </c>
      <c r="E176" s="115"/>
      <c r="F176" s="116"/>
      <c r="G176" s="117">
        <f t="shared" si="10"/>
        <v>0</v>
      </c>
    </row>
    <row r="177" spans="1:7" s="80" customFormat="1">
      <c r="A177" s="78">
        <v>8</v>
      </c>
      <c r="B177" s="49" t="s">
        <v>181</v>
      </c>
      <c r="C177" s="118" t="s">
        <v>174</v>
      </c>
      <c r="D177" s="119">
        <v>2</v>
      </c>
      <c r="E177" s="115"/>
      <c r="F177" s="116"/>
      <c r="G177" s="117">
        <f t="shared" si="10"/>
        <v>0</v>
      </c>
    </row>
    <row r="178" spans="1:7" s="80" customFormat="1">
      <c r="A178" s="78">
        <v>9</v>
      </c>
      <c r="B178" s="49" t="s">
        <v>182</v>
      </c>
      <c r="C178" s="118" t="s">
        <v>174</v>
      </c>
      <c r="D178" s="119">
        <v>2</v>
      </c>
      <c r="E178" s="115"/>
      <c r="F178" s="116"/>
      <c r="G178" s="117">
        <f t="shared" si="10"/>
        <v>0</v>
      </c>
    </row>
    <row r="179" spans="1:7" s="49" customFormat="1">
      <c r="A179" s="78">
        <v>10</v>
      </c>
      <c r="B179" s="49" t="s">
        <v>183</v>
      </c>
      <c r="C179" s="118" t="s">
        <v>184</v>
      </c>
      <c r="D179" s="119">
        <v>2</v>
      </c>
      <c r="E179" s="115"/>
      <c r="F179" s="116"/>
      <c r="G179" s="117">
        <f t="shared" si="10"/>
        <v>0</v>
      </c>
    </row>
    <row r="180" spans="1:7" s="49" customFormat="1">
      <c r="A180" s="78">
        <v>11</v>
      </c>
      <c r="B180" s="49" t="s">
        <v>185</v>
      </c>
      <c r="C180" s="118" t="s">
        <v>174</v>
      </c>
      <c r="D180" s="119">
        <v>6</v>
      </c>
      <c r="E180" s="115"/>
      <c r="F180" s="116"/>
      <c r="G180" s="117">
        <f t="shared" si="10"/>
        <v>0</v>
      </c>
    </row>
    <row r="181" spans="1:7" s="49" customFormat="1">
      <c r="A181" s="78"/>
      <c r="C181" s="60"/>
      <c r="D181" s="74"/>
      <c r="E181" s="59"/>
      <c r="F181" s="75"/>
      <c r="G181" s="57"/>
    </row>
    <row r="182" spans="1:7">
      <c r="A182" s="29"/>
      <c r="C182" s="48"/>
      <c r="D182" s="53"/>
      <c r="E182" s="59"/>
      <c r="F182" s="56"/>
      <c r="G182" s="57"/>
    </row>
    <row r="183" spans="1:7" ht="29.25" customHeight="1">
      <c r="A183" s="120" t="s">
        <v>186</v>
      </c>
      <c r="B183" s="121"/>
      <c r="C183" s="121"/>
      <c r="D183" s="121"/>
      <c r="E183" s="20"/>
      <c r="F183" s="21"/>
      <c r="G183" s="22">
        <f>SUM(G152:G181)</f>
        <v>0</v>
      </c>
    </row>
    <row r="184" spans="1:7" ht="15.75">
      <c r="A184" s="29"/>
      <c r="B184" s="50" t="s">
        <v>187</v>
      </c>
      <c r="C184" s="48"/>
      <c r="D184" s="53"/>
      <c r="E184" s="59"/>
      <c r="F184" s="56"/>
      <c r="G184" s="57"/>
    </row>
    <row r="185" spans="1:7" ht="15.75">
      <c r="A185" s="19">
        <v>9</v>
      </c>
      <c r="B185" s="50" t="s">
        <v>188</v>
      </c>
      <c r="C185" s="48"/>
      <c r="D185" s="53"/>
      <c r="E185" s="59"/>
      <c r="F185" s="56"/>
      <c r="G185" s="57"/>
    </row>
    <row r="186" spans="1:7" s="80" customFormat="1">
      <c r="A186" s="78">
        <v>9.1</v>
      </c>
      <c r="B186" s="80" t="s">
        <v>65</v>
      </c>
      <c r="C186" s="81"/>
      <c r="D186" s="82"/>
      <c r="E186" s="59"/>
      <c r="F186" s="83"/>
      <c r="G186" s="84"/>
    </row>
    <row r="187" spans="1:7" s="49" customFormat="1" ht="63.75">
      <c r="A187" s="78" t="s">
        <v>66</v>
      </c>
      <c r="B187" s="49" t="s">
        <v>189</v>
      </c>
      <c r="C187" s="60"/>
      <c r="D187" s="79"/>
      <c r="E187" s="59"/>
      <c r="F187" s="75"/>
      <c r="G187" s="76"/>
    </row>
    <row r="188" spans="1:7" s="49" customFormat="1" ht="38.25">
      <c r="A188" s="78" t="s">
        <v>68</v>
      </c>
      <c r="B188" s="49" t="s">
        <v>190</v>
      </c>
      <c r="C188" s="60"/>
      <c r="D188" s="79"/>
      <c r="E188" s="59"/>
      <c r="F188" s="75"/>
      <c r="G188" s="76"/>
    </row>
    <row r="189" spans="1:7" s="49" customFormat="1" ht="25.5">
      <c r="A189" s="78" t="s">
        <v>77</v>
      </c>
      <c r="B189" s="49" t="s">
        <v>191</v>
      </c>
      <c r="C189" s="60"/>
      <c r="D189" s="79"/>
      <c r="E189" s="59"/>
      <c r="F189" s="75"/>
      <c r="G189" s="76"/>
    </row>
    <row r="190" spans="1:7" s="49" customFormat="1" ht="25.5">
      <c r="A190" s="78" t="s">
        <v>79</v>
      </c>
      <c r="B190" s="49" t="s">
        <v>192</v>
      </c>
      <c r="C190" s="60"/>
      <c r="D190" s="79"/>
      <c r="E190" s="59"/>
      <c r="F190" s="75"/>
      <c r="G190" s="76"/>
    </row>
    <row r="191" spans="1:7" s="49" customFormat="1" ht="51">
      <c r="A191" s="78" t="s">
        <v>144</v>
      </c>
      <c r="B191" s="49" t="s">
        <v>193</v>
      </c>
      <c r="C191" s="60"/>
      <c r="D191" s="79"/>
      <c r="E191" s="59"/>
      <c r="F191" s="75"/>
      <c r="G191" s="76"/>
    </row>
    <row r="192" spans="1:7" s="49" customFormat="1" ht="25.5">
      <c r="A192" s="78" t="s">
        <v>149</v>
      </c>
      <c r="B192" s="49" t="s">
        <v>194</v>
      </c>
      <c r="C192" s="60"/>
      <c r="D192" s="79"/>
      <c r="E192" s="59"/>
      <c r="F192" s="75"/>
      <c r="G192" s="76"/>
    </row>
    <row r="193" spans="1:7" s="49" customFormat="1">
      <c r="A193" s="78"/>
      <c r="B193" s="49" t="s">
        <v>89</v>
      </c>
      <c r="C193" s="60"/>
      <c r="D193" s="79"/>
      <c r="E193" s="59"/>
      <c r="F193" s="75"/>
      <c r="G193" s="76"/>
    </row>
    <row r="194" spans="1:7" s="80" customFormat="1">
      <c r="A194" s="78">
        <v>9.1999999999999993</v>
      </c>
      <c r="B194" s="80" t="s">
        <v>195</v>
      </c>
      <c r="C194" s="81"/>
      <c r="D194" s="82"/>
      <c r="E194" s="68"/>
      <c r="F194" s="83"/>
      <c r="G194" s="84"/>
    </row>
    <row r="195" spans="1:7" s="80" customFormat="1">
      <c r="A195" s="78" t="s">
        <v>196</v>
      </c>
      <c r="B195" s="80" t="s">
        <v>197</v>
      </c>
      <c r="C195" s="81"/>
      <c r="D195" s="82"/>
      <c r="E195" s="68"/>
      <c r="F195" s="83"/>
      <c r="G195" s="84"/>
    </row>
    <row r="196" spans="1:7" s="49" customFormat="1">
      <c r="A196" s="78">
        <v>1</v>
      </c>
      <c r="B196" s="49" t="s">
        <v>198</v>
      </c>
      <c r="C196" s="60" t="s">
        <v>40</v>
      </c>
      <c r="D196" s="74">
        <v>1</v>
      </c>
      <c r="E196" s="59"/>
      <c r="F196" s="75"/>
      <c r="G196" s="57">
        <f t="shared" ref="G196" si="11">D196*(E196+F196)</f>
        <v>0</v>
      </c>
    </row>
    <row r="197" spans="1:7" s="49" customFormat="1">
      <c r="A197" s="78"/>
      <c r="C197" s="60"/>
      <c r="D197" s="79"/>
      <c r="E197" s="59"/>
      <c r="F197" s="75"/>
      <c r="G197" s="76"/>
    </row>
    <row r="198" spans="1:7">
      <c r="A198" s="29"/>
      <c r="C198" s="48"/>
      <c r="D198" s="53"/>
      <c r="E198" s="59"/>
      <c r="F198" s="56"/>
      <c r="G198" s="57"/>
    </row>
    <row r="199" spans="1:7" ht="29.25" customHeight="1">
      <c r="A199" s="120" t="s">
        <v>199</v>
      </c>
      <c r="B199" s="121"/>
      <c r="C199" s="121"/>
      <c r="D199" s="121"/>
      <c r="E199" s="20"/>
      <c r="F199" s="21"/>
      <c r="G199" s="22">
        <f>SUM(G196:G197)</f>
        <v>0</v>
      </c>
    </row>
    <row r="200" spans="1:7" ht="15.75">
      <c r="A200" s="29"/>
      <c r="B200" s="24"/>
      <c r="C200" s="48"/>
      <c r="D200" s="53"/>
      <c r="E200" s="59"/>
      <c r="F200" s="56"/>
      <c r="G200" s="57"/>
    </row>
    <row r="201" spans="1:7" ht="15.75">
      <c r="A201" s="29"/>
      <c r="B201" s="24" t="s">
        <v>200</v>
      </c>
      <c r="C201" s="48"/>
      <c r="D201" s="53"/>
      <c r="E201" s="59"/>
      <c r="F201" s="56"/>
      <c r="G201" s="57"/>
    </row>
    <row r="202" spans="1:7" ht="15.75">
      <c r="A202" s="19">
        <v>10</v>
      </c>
      <c r="B202" s="50" t="s">
        <v>201</v>
      </c>
      <c r="C202" s="48"/>
      <c r="D202" s="53"/>
      <c r="E202" s="59"/>
      <c r="F202" s="56"/>
      <c r="G202" s="57"/>
    </row>
    <row r="203" spans="1:7" ht="21">
      <c r="A203" s="28" t="s">
        <v>202</v>
      </c>
      <c r="B203" s="51"/>
      <c r="C203" s="48"/>
      <c r="D203" s="53"/>
      <c r="E203" s="59"/>
      <c r="F203" s="56"/>
      <c r="G203" s="57">
        <f t="shared" ref="G203:G211" si="12">D203*(E203+F203)</f>
        <v>0</v>
      </c>
    </row>
    <row r="204" spans="1:7" ht="21">
      <c r="A204" s="28" t="s">
        <v>203</v>
      </c>
      <c r="B204" s="51"/>
      <c r="C204" s="48"/>
      <c r="D204" s="53"/>
      <c r="E204" s="59"/>
      <c r="F204" s="56"/>
      <c r="G204" s="57">
        <f t="shared" si="12"/>
        <v>0</v>
      </c>
    </row>
    <row r="205" spans="1:7" ht="21">
      <c r="A205" s="28" t="s">
        <v>204</v>
      </c>
      <c r="B205" s="51"/>
      <c r="C205" s="48"/>
      <c r="D205" s="53"/>
      <c r="E205" s="59"/>
      <c r="F205" s="56"/>
      <c r="G205" s="57">
        <f t="shared" si="12"/>
        <v>0</v>
      </c>
    </row>
    <row r="206" spans="1:7" ht="21">
      <c r="A206" s="28" t="s">
        <v>205</v>
      </c>
      <c r="B206" s="51"/>
      <c r="C206" s="48"/>
      <c r="D206" s="53"/>
      <c r="E206" s="59"/>
      <c r="F206" s="56"/>
      <c r="G206" s="57">
        <f t="shared" si="12"/>
        <v>0</v>
      </c>
    </row>
    <row r="207" spans="1:7" ht="21">
      <c r="A207" s="28" t="s">
        <v>206</v>
      </c>
      <c r="B207" s="51"/>
      <c r="C207" s="48"/>
      <c r="D207" s="53"/>
      <c r="E207" s="59"/>
      <c r="F207" s="56"/>
      <c r="G207" s="57">
        <f t="shared" si="12"/>
        <v>0</v>
      </c>
    </row>
    <row r="208" spans="1:7" ht="21">
      <c r="A208" s="28" t="s">
        <v>207</v>
      </c>
      <c r="B208" s="51"/>
      <c r="C208" s="48"/>
      <c r="D208" s="53"/>
      <c r="E208" s="59"/>
      <c r="F208" s="56"/>
      <c r="G208" s="57">
        <f t="shared" si="12"/>
        <v>0</v>
      </c>
    </row>
    <row r="209" spans="1:7" ht="21">
      <c r="A209" s="28" t="s">
        <v>208</v>
      </c>
      <c r="B209" s="51"/>
      <c r="C209" s="48"/>
      <c r="D209" s="53"/>
      <c r="E209" s="59"/>
      <c r="F209" s="56"/>
      <c r="G209" s="57">
        <f t="shared" si="12"/>
        <v>0</v>
      </c>
    </row>
    <row r="210" spans="1:7" ht="21">
      <c r="A210" s="28" t="s">
        <v>209</v>
      </c>
      <c r="B210" s="51"/>
      <c r="C210" s="48"/>
      <c r="D210" s="53"/>
      <c r="E210" s="59"/>
      <c r="F210" s="56"/>
      <c r="G210" s="57">
        <f t="shared" si="12"/>
        <v>0</v>
      </c>
    </row>
    <row r="211" spans="1:7" ht="21">
      <c r="A211" s="28" t="s">
        <v>210</v>
      </c>
      <c r="B211" s="51"/>
      <c r="C211" s="60"/>
      <c r="D211" s="53"/>
      <c r="E211" s="59"/>
      <c r="F211" s="56"/>
      <c r="G211" s="57">
        <f t="shared" si="12"/>
        <v>0</v>
      </c>
    </row>
    <row r="212" spans="1:7" ht="21">
      <c r="A212" s="28" t="s">
        <v>211</v>
      </c>
      <c r="B212" s="51"/>
      <c r="C212" s="48"/>
      <c r="D212" s="53"/>
      <c r="E212" s="59"/>
      <c r="F212" s="56"/>
      <c r="G212" s="57">
        <f t="shared" ref="G212:G213" si="13">D212*(E212+F212)</f>
        <v>0</v>
      </c>
    </row>
    <row r="213" spans="1:7" ht="21">
      <c r="A213" s="28" t="s">
        <v>212</v>
      </c>
      <c r="B213" s="51"/>
      <c r="C213" s="48"/>
      <c r="D213" s="53"/>
      <c r="E213" s="59"/>
      <c r="F213" s="56"/>
      <c r="G213" s="57">
        <f t="shared" si="13"/>
        <v>0</v>
      </c>
    </row>
    <row r="214" spans="1:7" ht="29.25" customHeight="1">
      <c r="A214" s="120" t="s">
        <v>213</v>
      </c>
      <c r="B214" s="121"/>
      <c r="C214" s="121"/>
      <c r="D214" s="121"/>
      <c r="E214" s="20"/>
      <c r="F214" s="21"/>
      <c r="G214" s="22">
        <f>SUM(G203:G213)</f>
        <v>0</v>
      </c>
    </row>
    <row r="215" spans="1:7">
      <c r="A215" s="19"/>
      <c r="C215" s="48"/>
      <c r="D215" s="53"/>
      <c r="E215" s="59"/>
      <c r="F215" s="56"/>
      <c r="G215" s="57"/>
    </row>
    <row r="216" spans="1:7" ht="15.75">
      <c r="A216" s="29"/>
      <c r="B216" s="24" t="s">
        <v>214</v>
      </c>
      <c r="C216" s="48"/>
      <c r="D216" s="53"/>
      <c r="E216" s="59"/>
      <c r="F216" s="56"/>
      <c r="G216" s="57"/>
    </row>
    <row r="217" spans="1:7" ht="15.75">
      <c r="A217" s="19">
        <v>11</v>
      </c>
      <c r="B217" s="50" t="s">
        <v>215</v>
      </c>
      <c r="C217" s="48"/>
      <c r="D217" s="53"/>
      <c r="E217" s="59"/>
      <c r="F217" s="56"/>
      <c r="G217" s="57"/>
    </row>
    <row r="218" spans="1:7" ht="21">
      <c r="A218" s="28" t="s">
        <v>202</v>
      </c>
      <c r="B218" s="51"/>
      <c r="C218" s="48"/>
      <c r="D218" s="53"/>
      <c r="E218" s="59"/>
      <c r="F218" s="56"/>
      <c r="G218" s="57">
        <f t="shared" ref="G218:G229" si="14">D218*(E218+F218)</f>
        <v>0</v>
      </c>
    </row>
    <row r="219" spans="1:7" ht="21">
      <c r="A219" s="28" t="s">
        <v>203</v>
      </c>
      <c r="B219" s="51"/>
      <c r="C219" s="48"/>
      <c r="D219" s="53"/>
      <c r="E219" s="59"/>
      <c r="F219" s="56"/>
      <c r="G219" s="57">
        <f t="shared" si="14"/>
        <v>0</v>
      </c>
    </row>
    <row r="220" spans="1:7" ht="21">
      <c r="A220" s="28" t="s">
        <v>204</v>
      </c>
      <c r="B220" s="51"/>
      <c r="C220" s="48"/>
      <c r="D220" s="53"/>
      <c r="E220" s="59"/>
      <c r="F220" s="56"/>
      <c r="G220" s="57">
        <f t="shared" si="14"/>
        <v>0</v>
      </c>
    </row>
    <row r="221" spans="1:7" ht="21">
      <c r="A221" s="28" t="s">
        <v>205</v>
      </c>
      <c r="B221" s="51"/>
      <c r="C221" s="48"/>
      <c r="D221" s="53"/>
      <c r="E221" s="59"/>
      <c r="F221" s="56"/>
      <c r="G221" s="57">
        <f t="shared" si="14"/>
        <v>0</v>
      </c>
    </row>
    <row r="222" spans="1:7" ht="21">
      <c r="A222" s="28" t="s">
        <v>206</v>
      </c>
      <c r="B222" s="51"/>
      <c r="C222" s="48"/>
      <c r="D222" s="53"/>
      <c r="E222" s="59"/>
      <c r="F222" s="56"/>
      <c r="G222" s="57">
        <f t="shared" si="14"/>
        <v>0</v>
      </c>
    </row>
    <row r="223" spans="1:7" ht="21">
      <c r="A223" s="28" t="s">
        <v>207</v>
      </c>
      <c r="B223" s="51"/>
      <c r="C223" s="48"/>
      <c r="D223" s="53"/>
      <c r="E223" s="59"/>
      <c r="F223" s="56"/>
      <c r="G223" s="57">
        <f t="shared" si="14"/>
        <v>0</v>
      </c>
    </row>
    <row r="224" spans="1:7" ht="21">
      <c r="A224" s="28" t="s">
        <v>208</v>
      </c>
      <c r="B224" s="51"/>
      <c r="C224" s="48"/>
      <c r="D224" s="53"/>
      <c r="E224" s="59"/>
      <c r="F224" s="56"/>
      <c r="G224" s="57">
        <f t="shared" si="14"/>
        <v>0</v>
      </c>
    </row>
    <row r="225" spans="1:7" ht="21">
      <c r="A225" s="28" t="s">
        <v>209</v>
      </c>
      <c r="B225" s="51"/>
      <c r="C225" s="48"/>
      <c r="D225" s="53"/>
      <c r="E225" s="59"/>
      <c r="F225" s="56"/>
      <c r="G225" s="57">
        <f t="shared" si="14"/>
        <v>0</v>
      </c>
    </row>
    <row r="226" spans="1:7" ht="21">
      <c r="A226" s="28" t="s">
        <v>210</v>
      </c>
      <c r="B226" s="51"/>
      <c r="C226" s="48"/>
      <c r="D226" s="53"/>
      <c r="E226" s="59"/>
      <c r="F226" s="56"/>
      <c r="G226" s="57">
        <f t="shared" si="14"/>
        <v>0</v>
      </c>
    </row>
    <row r="227" spans="1:7" ht="21">
      <c r="A227" s="28" t="s">
        <v>211</v>
      </c>
      <c r="B227" s="51"/>
      <c r="C227" s="48"/>
      <c r="D227" s="53"/>
      <c r="E227" s="59"/>
      <c r="F227" s="56"/>
      <c r="G227" s="57">
        <f t="shared" si="14"/>
        <v>0</v>
      </c>
    </row>
    <row r="228" spans="1:7" ht="21">
      <c r="A228" s="28" t="s">
        <v>212</v>
      </c>
      <c r="B228" s="51"/>
      <c r="C228" s="48"/>
      <c r="D228" s="53"/>
      <c r="E228" s="59"/>
      <c r="F228" s="56"/>
      <c r="G228" s="57"/>
    </row>
    <row r="229" spans="1:7" ht="21">
      <c r="A229" s="28" t="s">
        <v>216</v>
      </c>
      <c r="B229" s="51"/>
      <c r="C229" s="48"/>
      <c r="D229" s="53"/>
      <c r="E229" s="59"/>
      <c r="F229" s="56"/>
      <c r="G229" s="57">
        <f t="shared" si="14"/>
        <v>0</v>
      </c>
    </row>
    <row r="230" spans="1:7" ht="29.25" customHeight="1">
      <c r="A230" s="120" t="s">
        <v>217</v>
      </c>
      <c r="B230" s="121"/>
      <c r="C230" s="121"/>
      <c r="D230" s="121"/>
      <c r="E230" s="20"/>
      <c r="F230" s="21"/>
      <c r="G230" s="22">
        <f>SUM(G218:G229)</f>
        <v>0</v>
      </c>
    </row>
  </sheetData>
  <mergeCells count="14">
    <mergeCell ref="A2:G2"/>
    <mergeCell ref="A3:G3"/>
    <mergeCell ref="A1:G1"/>
    <mergeCell ref="A52:D52"/>
    <mergeCell ref="A114:D114"/>
    <mergeCell ref="A101:D101"/>
    <mergeCell ref="A86:D86"/>
    <mergeCell ref="A72:D72"/>
    <mergeCell ref="A62:D62"/>
    <mergeCell ref="A199:D199"/>
    <mergeCell ref="A214:D214"/>
    <mergeCell ref="A230:D230"/>
    <mergeCell ref="A183:D183"/>
    <mergeCell ref="A131:D131"/>
  </mergeCells>
  <phoneticPr fontId="2" type="noConversion"/>
  <printOptions horizontalCentered="1" gridLines="1"/>
  <pageMargins left="0.67500000000000004" right="0.25" top="0.75" bottom="0.75" header="0.3" footer="0.3"/>
  <pageSetup scale="60" orientation="portrait" r:id="rId1"/>
  <headerFooter alignWithMargins="0">
    <oddFooter>&amp;F&amp;RPage &amp;P</oddFooter>
  </headerFooter>
  <rowBreaks count="6" manualBreakCount="6">
    <brk id="52" max="6" man="1"/>
    <brk id="86" max="6" man="1"/>
    <brk id="101" max="6" man="1"/>
    <brk id="131" max="6" man="1"/>
    <brk id="152" max="6" man="1"/>
    <brk id="199"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C94D861457F6444A016DEA61333D434" ma:contentTypeVersion="21" ma:contentTypeDescription="Create a new document." ma:contentTypeScope="" ma:versionID="cdbce46c147d2325dcd8ae9320a27025">
  <xsd:schema xmlns:xsd="http://www.w3.org/2001/XMLSchema" xmlns:xs="http://www.w3.org/2001/XMLSchema" xmlns:p="http://schemas.microsoft.com/office/2006/metadata/properties" xmlns:ns1="http://schemas.microsoft.com/sharepoint/v3" xmlns:ns2="09a89d9b-f5e3-41af-8194-30ca063b4f91" xmlns:ns3="a1336a19-a7c6-4af2-8ee5-660634acd64e" targetNamespace="http://schemas.microsoft.com/office/2006/metadata/properties" ma:root="true" ma:fieldsID="5e88c03b7ecc0d1fc5e73c92c1098fc4" ns1:_="" ns2:_="" ns3:_="">
    <xsd:import namespace="http://schemas.microsoft.com/sharepoint/v3"/>
    <xsd:import namespace="09a89d9b-f5e3-41af-8194-30ca063b4f91"/>
    <xsd:import namespace="a1336a19-a7c6-4af2-8ee5-660634acd64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3:SharedWithUsers" minOccurs="0"/>
                <xsd:element ref="ns3:SharedWithDetails" minOccurs="0"/>
                <xsd:element ref="ns2:MediaServiceObjectDetectorVersions" minOccurs="0"/>
                <xsd:element ref="ns2:MediaLengthInSeconds" minOccurs="0"/>
                <xsd:element ref="ns2:Status" minOccurs="0"/>
                <xsd:element ref="ns1:_ip_UnifiedCompliancePolicyProperties" minOccurs="0"/>
                <xsd:element ref="ns1:_ip_UnifiedCompliancePolicyUIAction" minOccurs="0"/>
                <xsd:element ref="ns2:Approvers" minOccurs="0"/>
                <xsd:element ref="ns2:ApprovalStatus" minOccurs="0"/>
                <xsd:element ref="ns2:ApprovalHistory" minOccurs="0"/>
                <xsd:element ref="ns2:ApprovalStart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9a89d9b-f5e3-41af-8194-30ca063b4f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tatus" ma:index="22" nillable="true" ma:displayName="Status" ma:format="Dropdown" ma:internalName="Status">
      <xsd:simpleType>
        <xsd:restriction base="dms:Choice">
          <xsd:enumeration value="Draft"/>
          <xsd:enumeration value="Under review"/>
          <xsd:enumeration value="Approved"/>
          <xsd:enumeration value="Need Approval"/>
        </xsd:restriction>
      </xsd:simpleType>
    </xsd:element>
    <xsd:element name="Approvers" ma:index="25" nillable="true" ma:displayName="Approvers" ma:format="Dropdown" ma:list="UserInfo" ma:SharePointGroup="0" ma:internalName="Approvers">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alStatus" ma:index="26" nillable="true" ma:displayName="Approval Status" ma:format="Dropdown" ma:internalName="ApprovalStatus">
      <xsd:simpleType>
        <xsd:restriction base="dms:Choice">
          <xsd:enumeration value="Pending"/>
          <xsd:enumeration value="Approved"/>
          <xsd:enumeration value="Rejected"/>
        </xsd:restriction>
      </xsd:simpleType>
    </xsd:element>
    <xsd:element name="ApprovalHistory" ma:index="27" nillable="true" ma:displayName="Approval History" ma:default="✔ Enable Append changes to existing text  ✔ Rich text = No" ma:format="Dropdown" ma:internalName="ApprovalHistory">
      <xsd:simpleType>
        <xsd:restriction base="dms:Note">
          <xsd:maxLength value="255"/>
        </xsd:restriction>
      </xsd:simpleType>
    </xsd:element>
    <xsd:element name="ApprovalStarted" ma:index="28" nillable="true" ma:displayName="Approval Started" ma:default="0" ma:format="Dropdown" ma:internalName="ApprovalStart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1336a19-a7c6-4af2-8ee5-660634acd64e"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ee33117-2320-4c63-9469-c6e903eabc79}" ma:internalName="TaxCatchAll" ma:showField="CatchAllData" ma:web="a1336a19-a7c6-4af2-8ee5-660634acd64e">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Status xmlns="09a89d9b-f5e3-41af-8194-30ca063b4f91" xsi:nil="true"/>
    <Approvers xmlns="09a89d9b-f5e3-41af-8194-30ca063b4f91">
      <UserInfo>
        <DisplayName/>
        <AccountId xsi:nil="true"/>
        <AccountType/>
      </UserInfo>
    </Approvers>
    <ApprovalStatus xmlns="09a89d9b-f5e3-41af-8194-30ca063b4f91" xsi:nil="true"/>
    <TaxCatchAll xmlns="a1336a19-a7c6-4af2-8ee5-660634acd64e" xsi:nil="true"/>
    <_ip_UnifiedCompliancePolicyProperties xmlns="http://schemas.microsoft.com/sharepoint/v3" xsi:nil="true"/>
    <ApprovalStarted xmlns="09a89d9b-f5e3-41af-8194-30ca063b4f91">false</ApprovalStarted>
    <lcf76f155ced4ddcb4097134ff3c332f xmlns="09a89d9b-f5e3-41af-8194-30ca063b4f91">
      <Terms xmlns="http://schemas.microsoft.com/office/infopath/2007/PartnerControls"/>
    </lcf76f155ced4ddcb4097134ff3c332f>
    <ApprovalHistory xmlns="09a89d9b-f5e3-41af-8194-30ca063b4f91">✔ Enable Append changes to existing text  ✔ Rich text = No</ApprovalHistory>
  </documentManagement>
</p:properties>
</file>

<file path=customXml/itemProps1.xml><?xml version="1.0" encoding="utf-8"?>
<ds:datastoreItem xmlns:ds="http://schemas.openxmlformats.org/officeDocument/2006/customXml" ds:itemID="{439BF3E3-1116-4318-AD7F-E401FDBE4E0D}"/>
</file>

<file path=customXml/itemProps2.xml><?xml version="1.0" encoding="utf-8"?>
<ds:datastoreItem xmlns:ds="http://schemas.openxmlformats.org/officeDocument/2006/customXml" ds:itemID="{6CED9E52-8113-47B5-A293-318E128CB72E}"/>
</file>

<file path=customXml/itemProps3.xml><?xml version="1.0" encoding="utf-8"?>
<ds:datastoreItem xmlns:ds="http://schemas.openxmlformats.org/officeDocument/2006/customXml" ds:itemID="{CB3E08DD-B63B-4747-97B1-20467247D993}"/>
</file>

<file path=docProps/app.xml><?xml version="1.0" encoding="utf-8"?>
<Properties xmlns="http://schemas.openxmlformats.org/officeDocument/2006/extended-properties" xmlns:vt="http://schemas.openxmlformats.org/officeDocument/2006/docPropsVTypes">
  <Application>Microsoft Excel Online</Application>
  <Manager/>
  <Company>Private</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Mohamed Naeem</dc:creator>
  <cp:keywords/>
  <dc:description/>
  <cp:lastModifiedBy/>
  <cp:revision/>
  <dcterms:created xsi:type="dcterms:W3CDTF">2001-09-20T18:28:09Z</dcterms:created>
  <dcterms:modified xsi:type="dcterms:W3CDTF">2026-05-31T04:07:49Z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0x0101003C94D861457F6444A016DEA61333D434</vt:lpwstr>
  </property>
  <property fmtid="{D5CDD505-2E9C-101B-9397-08002B2CF9AE}" pid="3" name="MediaServiceImageTags">
    <vt:lpwstr/>
  </property>
</Properties>
</file>