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d.docs.live.net/a075d4e00db5965b/Work Related/Hatch Design/Drawing Projects/Hatch Drawings 2025/IGMH-HDC-GODOWN/"/>
    </mc:Choice>
  </mc:AlternateContent>
  <xr:revisionPtr revIDLastSave="5" documentId="8_{D531D1E7-826A-4123-A4A9-CD6388E0C836}" xr6:coauthVersionLast="47" xr6:coauthVersionMax="47" xr10:uidLastSave="{9E056245-DF9A-42A1-84AF-D7900E2639D8}"/>
  <bookViews>
    <workbookView xWindow="14295" yWindow="0" windowWidth="14610" windowHeight="15585" xr2:uid="{00000000-000D-0000-FFFF-FFFF00000000}"/>
  </bookViews>
  <sheets>
    <sheet name="COVER" sheetId="3" r:id="rId1"/>
    <sheet name="SUM" sheetId="2" r:id="rId2"/>
    <sheet name="BOQ" sheetId="1" r:id="rId3"/>
  </sheets>
  <definedNames>
    <definedName name="_xlnm.Print_Area" localSheetId="2">BOQ!$A$1:$G$118</definedName>
    <definedName name="_xlnm.Print_Area" localSheetId="1">SUM!$A$1:$F$23</definedName>
    <definedName name="_xlnm.Print_Titles" localSheetId="2">BOQ!$3:$3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3" i="1" l="1"/>
  <c r="D62" i="1"/>
  <c r="G61" i="1"/>
  <c r="G62" i="1"/>
  <c r="G58" i="1"/>
  <c r="G59" i="1"/>
  <c r="D60" i="1"/>
  <c r="G60" i="1" s="1"/>
  <c r="D57" i="1"/>
  <c r="G57" i="1" s="1"/>
  <c r="D53" i="1"/>
  <c r="D50" i="1"/>
  <c r="B11" i="2"/>
  <c r="B10" i="2"/>
  <c r="B9" i="2"/>
  <c r="B7" i="2"/>
  <c r="B8" i="2"/>
  <c r="I53" i="1" l="1"/>
  <c r="J53" i="1" s="1"/>
  <c r="I52" i="1"/>
  <c r="I50" i="1"/>
  <c r="I49" i="1"/>
  <c r="J49" i="1" s="1"/>
  <c r="D45" i="1"/>
  <c r="I43" i="1"/>
  <c r="A8" i="3"/>
  <c r="G117" i="1" l="1"/>
  <c r="E11" i="2" s="1"/>
  <c r="G50" i="1" l="1"/>
  <c r="G53" i="1"/>
  <c r="G90" i="1" l="1"/>
  <c r="G93" i="1" l="1"/>
  <c r="E10" i="2" s="1"/>
  <c r="G76" i="1"/>
  <c r="G47" i="1"/>
  <c r="G46" i="1"/>
  <c r="G45" i="1"/>
  <c r="G44" i="1"/>
  <c r="G43" i="1"/>
  <c r="G66" i="1" l="1"/>
  <c r="E8" i="2" s="1"/>
  <c r="G81" i="1"/>
  <c r="E9" i="2" s="1"/>
  <c r="G28" i="1"/>
  <c r="G25" i="1"/>
  <c r="G22" i="1"/>
  <c r="G31" i="1" l="1"/>
  <c r="E7" i="2" s="1"/>
  <c r="E13" i="2" l="1"/>
  <c r="E14" i="2" s="1"/>
  <c r="E15" i="2" s="1"/>
</calcChain>
</file>

<file path=xl/sharedStrings.xml><?xml version="1.0" encoding="utf-8"?>
<sst xmlns="http://schemas.openxmlformats.org/spreadsheetml/2006/main" count="119" uniqueCount="97">
  <si>
    <t>BILL OF QUANTITIES</t>
  </si>
  <si>
    <t>Item</t>
  </si>
  <si>
    <t>Description</t>
  </si>
  <si>
    <t>Unit</t>
  </si>
  <si>
    <t>Qty</t>
  </si>
  <si>
    <t>Material Rate</t>
  </si>
  <si>
    <t>Labour Rate</t>
  </si>
  <si>
    <t>Amount</t>
  </si>
  <si>
    <t>BILL No: 01</t>
  </si>
  <si>
    <t>Preliminaries</t>
  </si>
  <si>
    <t>General Notes</t>
  </si>
  <si>
    <t xml:space="preserve">Abbreviations </t>
  </si>
  <si>
    <t>m - metre</t>
  </si>
  <si>
    <t>lm-linear metre</t>
  </si>
  <si>
    <t>nr - numbers</t>
  </si>
  <si>
    <t>m³ - cubic metre</t>
  </si>
  <si>
    <t>m² - square metre</t>
  </si>
  <si>
    <t>kg - kilogram</t>
  </si>
  <si>
    <t>incl - including</t>
  </si>
  <si>
    <t>mm - millimetre</t>
  </si>
  <si>
    <t>dia - diametre</t>
  </si>
  <si>
    <t>SS - Stainless Steel</t>
  </si>
  <si>
    <t>GI - Galvanised Iron</t>
  </si>
  <si>
    <t>Site Management Costs</t>
  </si>
  <si>
    <t>item</t>
  </si>
  <si>
    <t>Sign Board</t>
  </si>
  <si>
    <t>Allow for sign board.</t>
  </si>
  <si>
    <t>nr</t>
  </si>
  <si>
    <t>Clean-up</t>
  </si>
  <si>
    <t>Allow for clean up of completed works and site upon completion</t>
  </si>
  <si>
    <t>BILL No: 01 - Preliminaries</t>
  </si>
  <si>
    <t>TOTAL OF BILL No: 01 - Carried over to summary</t>
  </si>
  <si>
    <t>General</t>
  </si>
  <si>
    <t>TOTAL OF BILL No: 02 - Carried over to summary</t>
  </si>
  <si>
    <t>Metal Works</t>
  </si>
  <si>
    <t>(a) Rates shall include for: all fabrication work, welding, marking, drilling for bolts including those securing timbers, steel plates, bolts, nuts and any type of washer, riveted work, counter sinking and tapping for bolts or machine screws.</t>
  </si>
  <si>
    <t>(b) Rate shall include for all fabrication works, welding, polishing, Marking, drilling for bolts, nuts, washers, rivets, sounter sinking and the like.</t>
  </si>
  <si>
    <t>(c) The Contractor / Supplier shall take On Site measurements before commenting any fabrication works.</t>
  </si>
  <si>
    <t>(e) All the mentioned works shall be constructed in accordance to the given specifications.</t>
  </si>
  <si>
    <t>m</t>
  </si>
  <si>
    <t>Painting</t>
  </si>
  <si>
    <t>(a) Rates shall include for: the provision, erection and removal of scaffolding, preparation, rubbing down between coats and similar work, the protection and/or masking floors, fittings and similar work, removing and replacing door and window furniture where necessary.</t>
  </si>
  <si>
    <t>Supply and installation of:</t>
  </si>
  <si>
    <t>BILL N0:03</t>
  </si>
  <si>
    <t>TOTAL OF BILL No: 03 - Carried over to summary</t>
  </si>
  <si>
    <t>BILL N0:04</t>
  </si>
  <si>
    <t>(a) Rates shall include for all fixing, cutting, trimmings, nails, screws and other fixings according to manufacturers' instructions.</t>
  </si>
  <si>
    <t>(d) Rates shall include for applying an approved quality wood preservators as per manufacturers instructions for all timber structures</t>
  </si>
  <si>
    <t>TOTAL OF BILL No: 04 - Carried over to summary</t>
  </si>
  <si>
    <t>DATE:</t>
  </si>
  <si>
    <t xml:space="preserve">                        </t>
  </si>
  <si>
    <t>SUMMARY</t>
  </si>
  <si>
    <t>NO</t>
  </si>
  <si>
    <t>BILL</t>
  </si>
  <si>
    <t>AMOUNT</t>
  </si>
  <si>
    <t xml:space="preserve">GRAND TOTAL </t>
  </si>
  <si>
    <t>Additions and Omissions</t>
  </si>
  <si>
    <t>Additions</t>
  </si>
  <si>
    <t>Omissions</t>
  </si>
  <si>
    <t>TOTAL OF BILL No: 11 - Carried over to summary</t>
  </si>
  <si>
    <t>Allow for all on and off site management costs including costs of foreman and assistants, temporary services, telephone, fax, hoardings, fences, and similar items.</t>
  </si>
  <si>
    <t>Client: IGMH</t>
  </si>
  <si>
    <t xml:space="preserve">SUB TOTAL </t>
  </si>
  <si>
    <t>GST 8%</t>
  </si>
  <si>
    <t>BILL N0:02</t>
  </si>
  <si>
    <t>200 x 200 x 6mm thick MS base plate</t>
  </si>
  <si>
    <t>Epoxy Anchor grout</t>
  </si>
  <si>
    <t>x</t>
  </si>
  <si>
    <t>(b) All painting work shall be carried in accordance with the drawings and Specifications  and subject to approval</t>
  </si>
  <si>
    <t>JUNE 2025</t>
  </si>
  <si>
    <t>Project: IGMH-HDC-GODOWN-DECK WORK</t>
  </si>
  <si>
    <t>Deck</t>
  </si>
  <si>
    <t>BILL No: 5</t>
  </si>
  <si>
    <t>BILL No: 5 - Additions and Omissions</t>
  </si>
  <si>
    <t>BILL N0: 04 - Painting</t>
  </si>
  <si>
    <t>BILL No: 03- Deck</t>
  </si>
  <si>
    <t>BILL No: 02- Metal Works</t>
  </si>
  <si>
    <t>SQAURE HOLLOW SECTION PROFILE COLUMN-SHS100X3MM</t>
  </si>
  <si>
    <t xml:space="preserve">100x100x3mm thick SHS Column </t>
  </si>
  <si>
    <t xml:space="preserve">100 x 50 x 6mm stiffener </t>
  </si>
  <si>
    <t>10m bolts</t>
  </si>
  <si>
    <t>RECTANGULAR HOLLOW SECTION PROFILE BEAM</t>
  </si>
  <si>
    <t>75X50 RHS AS JOIST @ 600C/C</t>
  </si>
  <si>
    <t>RHS 75X100X3MM Thick beam</t>
  </si>
  <si>
    <t>RHS 50X75X3MM JOIST</t>
  </si>
  <si>
    <t>STAIR CASE</t>
  </si>
  <si>
    <t>RHS 75X100X3MM Thick STRINGER</t>
  </si>
  <si>
    <t>M</t>
  </si>
  <si>
    <t>175 x 200 x 6mm thick MS base plate</t>
  </si>
  <si>
    <t>50X75 ANGLE FOR STEPS</t>
  </si>
  <si>
    <t xml:space="preserve">30∅ GI TOP RAIL </t>
  </si>
  <si>
    <t xml:space="preserve">25∅ GI VERTICAL RAIL </t>
  </si>
  <si>
    <t xml:space="preserve">800X200X50MM THICK TIMBER </t>
  </si>
  <si>
    <t>25MM THICK SHERA BORAD</t>
  </si>
  <si>
    <t>m2</t>
  </si>
  <si>
    <t>Applying anti corrosion paint on all RHS AND SHC works</t>
  </si>
  <si>
    <t>Applying anti corrosion paint with redoxide on all RHS, SHC and GI pipes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</si>
</sst>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 #,##0_);_(* \(#,##0\);_(* &quot;-&quot;??_);_(@_)"/>
    <numFmt numFmtId="167" formatCode="\(0\)"/>
    <numFmt numFmtId="168" formatCode="[$-F800]dddd\,\ mmmm\ dd\,\ yyyy"/>
  </numFmts>
  <fonts count="33" x14ac:knownFonts="1">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sz val="10"/>
      <name val="Calibri"/>
      <family val="2"/>
      <scheme val="minor"/>
    </font>
    <font>
      <b/>
      <sz val="11"/>
      <name val="Calibri"/>
      <family val="2"/>
      <scheme val="minor"/>
    </font>
    <font>
      <sz val="11"/>
      <name val="Calibri"/>
      <family val="2"/>
      <scheme val="minor"/>
    </font>
    <font>
      <b/>
      <u/>
      <sz val="12"/>
      <name val="Calibri"/>
      <family val="2"/>
      <scheme val="minor"/>
    </font>
    <font>
      <b/>
      <u/>
      <sz val="11"/>
      <name val="Calibri"/>
      <family val="2"/>
      <scheme val="minor"/>
    </font>
    <font>
      <b/>
      <sz val="10"/>
      <name val="Arial"/>
      <family val="2"/>
    </font>
    <font>
      <b/>
      <sz val="12"/>
      <name val="Calibri"/>
      <family val="2"/>
      <scheme val="minor"/>
    </font>
    <font>
      <sz val="12"/>
      <name val="Calibri"/>
      <family val="2"/>
      <scheme val="minor"/>
    </font>
    <font>
      <sz val="10"/>
      <name val="Arial"/>
      <family val="2"/>
    </font>
    <font>
      <sz val="11"/>
      <name val="Calibri"/>
      <family val="2"/>
    </font>
    <font>
      <sz val="9"/>
      <name val="Calibri"/>
      <family val="2"/>
      <scheme val="minor"/>
    </font>
    <font>
      <b/>
      <u/>
      <sz val="11"/>
      <name val="Calibri"/>
      <family val="2"/>
    </font>
    <font>
      <b/>
      <sz val="9"/>
      <name val="Calibri"/>
      <family val="2"/>
      <scheme val="minor"/>
    </font>
    <font>
      <sz val="12"/>
      <color theme="1"/>
      <name val="Calibri"/>
      <family val="2"/>
      <scheme val="minor"/>
    </font>
    <font>
      <sz val="12"/>
      <name val="Arial"/>
      <family val="2"/>
    </font>
    <font>
      <b/>
      <sz val="14"/>
      <name val="TechnicLite"/>
      <charset val="2"/>
    </font>
    <font>
      <b/>
      <u/>
      <sz val="26"/>
      <name val="Arial Black"/>
      <family val="2"/>
    </font>
    <font>
      <b/>
      <sz val="10"/>
      <name val="TechnicLite"/>
      <charset val="2"/>
    </font>
    <font>
      <sz val="8"/>
      <name val="Arial"/>
      <family val="2"/>
    </font>
    <font>
      <b/>
      <sz val="8"/>
      <name val="Arial Black"/>
      <family val="2"/>
    </font>
    <font>
      <b/>
      <sz val="8"/>
      <name val="TechnicLite"/>
      <charset val="2"/>
    </font>
    <font>
      <b/>
      <sz val="14"/>
      <name val="Arial Black"/>
      <family val="2"/>
    </font>
    <font>
      <sz val="12"/>
      <name val="Arial Black"/>
      <family val="2"/>
    </font>
    <font>
      <b/>
      <sz val="16"/>
      <name val="Arial Black"/>
      <family val="2"/>
    </font>
    <font>
      <sz val="10"/>
      <name val="Arial Black"/>
      <family val="2"/>
    </font>
    <font>
      <sz val="11"/>
      <name val="Arial Black"/>
      <family val="2"/>
    </font>
    <font>
      <b/>
      <sz val="20"/>
      <name val="Calibri"/>
      <family val="2"/>
      <scheme val="minor"/>
    </font>
    <font>
      <b/>
      <sz val="22"/>
      <name val="Calibri"/>
      <family val="2"/>
      <scheme val="minor"/>
    </font>
    <font>
      <sz val="22"/>
      <name val="Calibri"/>
      <family val="2"/>
      <scheme val="minor"/>
    </font>
  </fonts>
  <fills count="6">
    <fill>
      <patternFill patternType="none"/>
    </fill>
    <fill>
      <patternFill patternType="gray125"/>
    </fill>
    <fill>
      <patternFill patternType="solid">
        <fgColor theme="7" tint="0.79998168889431442"/>
        <bgColor indexed="65"/>
      </patternFill>
    </fill>
    <fill>
      <patternFill patternType="solid">
        <fgColor indexed="65"/>
        <bgColor indexed="64"/>
      </patternFill>
    </fill>
    <fill>
      <patternFill patternType="solid">
        <fgColor theme="0" tint="-0.499984740745262"/>
        <bgColor indexed="64"/>
      </patternFill>
    </fill>
    <fill>
      <patternFill patternType="solid">
        <fgColor indexed="9"/>
        <bgColor indexed="64"/>
      </patternFill>
    </fill>
  </fills>
  <borders count="3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8">
    <xf numFmtId="0" fontId="0" fillId="0" borderId="0"/>
    <xf numFmtId="164" fontId="1" fillId="0" borderId="0" applyFont="0" applyFill="0" applyBorder="0" applyAlignment="0" applyProtection="0"/>
    <xf numFmtId="0" fontId="1" fillId="2" borderId="0" applyNumberFormat="0" applyBorder="0" applyAlignment="0" applyProtection="0"/>
    <xf numFmtId="0" fontId="9" fillId="0" borderId="0"/>
    <xf numFmtId="0" fontId="9" fillId="0" borderId="0" applyFont="0" applyFill="0" applyBorder="0" applyAlignment="0" applyProtection="0"/>
    <xf numFmtId="164" fontId="1" fillId="0" borderId="0" applyFont="0" applyFill="0" applyBorder="0" applyAlignment="0" applyProtection="0"/>
    <xf numFmtId="164" fontId="12" fillId="0" borderId="0" applyFont="0" applyFill="0" applyBorder="0" applyAlignment="0" applyProtection="0"/>
    <xf numFmtId="0" fontId="17" fillId="0" borderId="0"/>
  </cellStyleXfs>
  <cellXfs count="152">
    <xf numFmtId="0" fontId="0" fillId="0" borderId="0" xfId="0"/>
    <xf numFmtId="165" fontId="5" fillId="3" borderId="3" xfId="1" applyNumberFormat="1" applyFont="1" applyFill="1" applyBorder="1" applyAlignment="1">
      <alignment horizontal="right" vertical="justify"/>
    </xf>
    <xf numFmtId="164" fontId="5" fillId="3" borderId="4" xfId="1" quotePrefix="1" applyFont="1" applyFill="1" applyBorder="1" applyAlignment="1">
      <alignment horizontal="center" wrapText="1"/>
    </xf>
    <xf numFmtId="164" fontId="5" fillId="3" borderId="4" xfId="1" applyFont="1" applyFill="1" applyBorder="1" applyAlignment="1">
      <alignment horizontal="right"/>
    </xf>
    <xf numFmtId="166" fontId="5" fillId="3" borderId="4" xfId="1" applyNumberFormat="1" applyFont="1" applyFill="1" applyBorder="1" applyAlignment="1">
      <alignment horizontal="center"/>
    </xf>
    <xf numFmtId="164" fontId="6" fillId="3" borderId="4" xfId="1" applyFont="1" applyFill="1" applyBorder="1" applyAlignment="1">
      <alignment horizontal="center"/>
    </xf>
    <xf numFmtId="164" fontId="6" fillId="3" borderId="5" xfId="1" applyFont="1" applyFill="1" applyBorder="1" applyAlignment="1">
      <alignment horizontal="center"/>
    </xf>
    <xf numFmtId="0" fontId="5" fillId="0" borderId="6" xfId="0" applyFont="1" applyBorder="1" applyAlignment="1">
      <alignment horizontal="center" vertical="center"/>
    </xf>
    <xf numFmtId="164" fontId="7" fillId="0" borderId="7" xfId="1" applyFont="1" applyFill="1" applyBorder="1" applyAlignment="1">
      <alignment horizontal="center" wrapText="1"/>
    </xf>
    <xf numFmtId="0" fontId="5" fillId="0" borderId="8" xfId="0" applyFont="1" applyBorder="1" applyAlignment="1">
      <alignment horizontal="center" vertical="center"/>
    </xf>
    <xf numFmtId="4" fontId="6" fillId="0" borderId="8" xfId="0" applyNumberFormat="1" applyFont="1" applyBorder="1" applyAlignment="1">
      <alignment horizontal="center" vertical="center"/>
    </xf>
    <xf numFmtId="4" fontId="6" fillId="0" borderId="9" xfId="0" applyNumberFormat="1" applyFont="1" applyBorder="1" applyAlignment="1">
      <alignment horizontal="centerContinuous"/>
    </xf>
    <xf numFmtId="0" fontId="5" fillId="0" borderId="6" xfId="0" applyFont="1" applyBorder="1" applyAlignment="1">
      <alignment horizontal="right" vertical="center"/>
    </xf>
    <xf numFmtId="164" fontId="8" fillId="0" borderId="0" xfId="1" applyFont="1" applyFill="1" applyBorder="1" applyAlignment="1">
      <alignment horizontal="justify" vertical="top" wrapText="1"/>
    </xf>
    <xf numFmtId="0" fontId="5" fillId="0" borderId="1" xfId="0" applyFont="1" applyBorder="1" applyAlignment="1">
      <alignment horizontal="center" vertical="center"/>
    </xf>
    <xf numFmtId="4" fontId="6" fillId="0" borderId="1" xfId="0" applyNumberFormat="1" applyFont="1" applyBorder="1" applyAlignment="1">
      <alignment horizontal="center" vertical="center"/>
    </xf>
    <xf numFmtId="4" fontId="6" fillId="0" borderId="6" xfId="0" applyNumberFormat="1" applyFont="1" applyBorder="1" applyAlignment="1">
      <alignment horizontal="centerContinuous"/>
    </xf>
    <xf numFmtId="167" fontId="6" fillId="0" borderId="6" xfId="1" applyNumberFormat="1" applyFont="1" applyBorder="1" applyAlignment="1">
      <alignment horizontal="right" vertical="justify"/>
    </xf>
    <xf numFmtId="164" fontId="6" fillId="0" borderId="0" xfId="1" applyFont="1" applyFill="1" applyBorder="1" applyAlignment="1">
      <alignment horizontal="left" wrapText="1"/>
    </xf>
    <xf numFmtId="0" fontId="5" fillId="0" borderId="6" xfId="3" applyFont="1" applyBorder="1" applyAlignment="1">
      <alignment horizontal="right" vertical="top"/>
    </xf>
    <xf numFmtId="164" fontId="6" fillId="0" borderId="0" xfId="1" applyFont="1" applyFill="1" applyBorder="1" applyAlignment="1">
      <alignment horizontal="left" vertical="top" wrapText="1"/>
    </xf>
    <xf numFmtId="0" fontId="6" fillId="0" borderId="1" xfId="0" applyFont="1" applyBorder="1" applyAlignment="1">
      <alignment horizontal="center" vertical="center"/>
    </xf>
    <xf numFmtId="164" fontId="6" fillId="0" borderId="1" xfId="4" applyNumberFormat="1" applyFont="1" applyFill="1" applyBorder="1" applyAlignment="1">
      <alignment horizontal="center" vertical="center"/>
    </xf>
    <xf numFmtId="164" fontId="6" fillId="0" borderId="1" xfId="1" applyFont="1" applyBorder="1" applyAlignment="1">
      <alignment horizontal="center" vertical="center"/>
    </xf>
    <xf numFmtId="164" fontId="6" fillId="0" borderId="6" xfId="1" applyFont="1" applyBorder="1" applyAlignment="1">
      <alignment horizontal="center" vertical="center"/>
    </xf>
    <xf numFmtId="164" fontId="6" fillId="0" borderId="1" xfId="1" applyFont="1" applyBorder="1"/>
    <xf numFmtId="164" fontId="6" fillId="0" borderId="1" xfId="1" applyFont="1" applyBorder="1" applyAlignment="1">
      <alignment vertical="center"/>
    </xf>
    <xf numFmtId="164" fontId="6" fillId="0" borderId="6" xfId="1" applyFont="1" applyBorder="1"/>
    <xf numFmtId="164" fontId="11" fillId="0" borderId="9" xfId="1" applyFont="1" applyBorder="1" applyAlignment="1"/>
    <xf numFmtId="166" fontId="6" fillId="0" borderId="9" xfId="1" applyNumberFormat="1" applyFont="1" applyBorder="1" applyAlignment="1">
      <alignment horizontal="center"/>
    </xf>
    <xf numFmtId="164" fontId="6" fillId="0" borderId="9" xfId="1" applyFont="1" applyBorder="1"/>
    <xf numFmtId="166" fontId="5" fillId="0" borderId="10" xfId="1" applyNumberFormat="1" applyFont="1" applyFill="1" applyBorder="1" applyAlignment="1">
      <alignment horizontal="center"/>
    </xf>
    <xf numFmtId="164" fontId="6" fillId="0" borderId="10" xfId="1" applyFont="1" applyFill="1" applyBorder="1"/>
    <xf numFmtId="165" fontId="5" fillId="0" borderId="1" xfId="1" applyNumberFormat="1" applyFont="1" applyFill="1" applyBorder="1" applyAlignment="1">
      <alignment horizontal="right" vertical="justify"/>
    </xf>
    <xf numFmtId="167" fontId="6" fillId="0" borderId="1" xfId="1" applyNumberFormat="1" applyFont="1" applyFill="1" applyBorder="1" applyAlignment="1">
      <alignment horizontal="right" vertical="justify"/>
    </xf>
    <xf numFmtId="164" fontId="6" fillId="0" borderId="6" xfId="1" applyFont="1" applyFill="1" applyBorder="1" applyAlignment="1">
      <alignment horizontal="center" vertical="center"/>
    </xf>
    <xf numFmtId="164" fontId="6" fillId="0" borderId="6" xfId="1" applyFont="1" applyBorder="1" applyAlignment="1">
      <alignment vertical="center"/>
    </xf>
    <xf numFmtId="167" fontId="6" fillId="0" borderId="1" xfId="1" applyNumberFormat="1" applyFont="1" applyFill="1" applyBorder="1" applyAlignment="1">
      <alignment horizontal="right" vertical="top"/>
    </xf>
    <xf numFmtId="164" fontId="6" fillId="0" borderId="10" xfId="1" applyFont="1" applyBorder="1"/>
    <xf numFmtId="165" fontId="6" fillId="0" borderId="9" xfId="1" applyNumberFormat="1" applyFont="1" applyBorder="1" applyAlignment="1">
      <alignment horizontal="right" vertical="justify"/>
    </xf>
    <xf numFmtId="164" fontId="10" fillId="0" borderId="8" xfId="1" quotePrefix="1" applyFont="1" applyBorder="1" applyAlignment="1">
      <alignment wrapText="1"/>
    </xf>
    <xf numFmtId="164" fontId="6" fillId="0" borderId="13" xfId="1" applyFont="1" applyBorder="1"/>
    <xf numFmtId="164" fontId="10" fillId="0" borderId="13" xfId="1" applyFont="1" applyBorder="1"/>
    <xf numFmtId="165" fontId="5" fillId="0" borderId="10" xfId="1" applyNumberFormat="1" applyFont="1" applyFill="1" applyBorder="1" applyAlignment="1">
      <alignment horizontal="right" vertical="justify"/>
    </xf>
    <xf numFmtId="164" fontId="6" fillId="0" borderId="14" xfId="1" applyFont="1" applyFill="1" applyBorder="1"/>
    <xf numFmtId="0" fontId="13" fillId="0" borderId="1" xfId="5" applyNumberFormat="1" applyFont="1" applyFill="1" applyBorder="1" applyAlignment="1">
      <alignment horizontal="left" vertical="top" wrapText="1"/>
    </xf>
    <xf numFmtId="164" fontId="6" fillId="0" borderId="15" xfId="1" applyFont="1" applyBorder="1"/>
    <xf numFmtId="0" fontId="15" fillId="0" borderId="6" xfId="5" applyNumberFormat="1" applyFont="1" applyFill="1" applyBorder="1" applyAlignment="1">
      <alignment horizontal="justify" vertical="top"/>
    </xf>
    <xf numFmtId="0" fontId="13" fillId="0" borderId="6" xfId="5" applyNumberFormat="1" applyFont="1" applyFill="1" applyBorder="1" applyAlignment="1">
      <alignment horizontal="justify" vertical="top"/>
    </xf>
    <xf numFmtId="164" fontId="6" fillId="0" borderId="6" xfId="1" applyFont="1" applyFill="1" applyBorder="1" applyAlignment="1">
      <alignment horizontal="justify" wrapText="1"/>
    </xf>
    <xf numFmtId="164" fontId="8" fillId="0" borderId="6" xfId="1" applyFont="1" applyFill="1" applyBorder="1" applyAlignment="1">
      <alignment vertical="top" wrapText="1"/>
    </xf>
    <xf numFmtId="164" fontId="8" fillId="0" borderId="1" xfId="1" applyFont="1" applyFill="1" applyBorder="1" applyAlignment="1">
      <alignment wrapText="1"/>
    </xf>
    <xf numFmtId="0" fontId="13" fillId="0" borderId="1" xfId="5" applyNumberFormat="1" applyFont="1" applyFill="1" applyBorder="1" applyAlignment="1">
      <alignment horizontal="justify" vertical="top"/>
    </xf>
    <xf numFmtId="164" fontId="6" fillId="0" borderId="6" xfId="1" applyFont="1" applyFill="1" applyBorder="1" applyAlignment="1">
      <alignment horizontal="justify" vertical="top" wrapText="1"/>
    </xf>
    <xf numFmtId="165" fontId="5" fillId="0" borderId="1" xfId="1" applyNumberFormat="1" applyFont="1" applyFill="1" applyBorder="1" applyAlignment="1">
      <alignment horizontal="right" vertical="top"/>
    </xf>
    <xf numFmtId="0" fontId="8" fillId="0" borderId="6" xfId="1" applyNumberFormat="1" applyFont="1" applyFill="1" applyBorder="1" applyAlignment="1">
      <alignment horizontal="left" vertical="top"/>
    </xf>
    <xf numFmtId="0" fontId="8" fillId="0" borderId="15" xfId="1" applyNumberFormat="1" applyFont="1" applyFill="1" applyBorder="1" applyAlignment="1">
      <alignment horizontal="justify"/>
    </xf>
    <xf numFmtId="165" fontId="5" fillId="0" borderId="6" xfId="1" applyNumberFormat="1" applyFont="1" applyFill="1" applyBorder="1" applyAlignment="1">
      <alignment horizontal="right" vertical="top"/>
    </xf>
    <xf numFmtId="164" fontId="8" fillId="0" borderId="6" xfId="1" applyFont="1" applyFill="1" applyBorder="1" applyAlignment="1">
      <alignment horizontal="left" wrapText="1"/>
    </xf>
    <xf numFmtId="0" fontId="13" fillId="0" borderId="6" xfId="6" applyNumberFormat="1" applyFont="1" applyFill="1" applyBorder="1" applyAlignment="1">
      <alignment vertical="top" wrapText="1"/>
    </xf>
    <xf numFmtId="165" fontId="6" fillId="3" borderId="3" xfId="1" applyNumberFormat="1" applyFont="1" applyFill="1" applyBorder="1" applyAlignment="1">
      <alignment horizontal="right" vertical="justify"/>
    </xf>
    <xf numFmtId="164" fontId="6" fillId="3" borderId="4" xfId="1" applyFont="1" applyFill="1" applyBorder="1" applyAlignment="1">
      <alignment horizontal="right"/>
    </xf>
    <xf numFmtId="166" fontId="6" fillId="3" borderId="4" xfId="1" applyNumberFormat="1" applyFont="1" applyFill="1" applyBorder="1" applyAlignment="1">
      <alignment horizontal="center"/>
    </xf>
    <xf numFmtId="164" fontId="6" fillId="3" borderId="4" xfId="1" applyFont="1" applyFill="1" applyBorder="1"/>
    <xf numFmtId="164" fontId="6" fillId="3" borderId="5" xfId="1" applyFont="1" applyFill="1" applyBorder="1"/>
    <xf numFmtId="0" fontId="8" fillId="0" borderId="6" xfId="1" applyNumberFormat="1" applyFont="1" applyFill="1" applyBorder="1" applyAlignment="1">
      <alignment horizontal="left" vertical="top" wrapText="1"/>
    </xf>
    <xf numFmtId="164" fontId="6" fillId="0" borderId="6" xfId="1" applyFont="1" applyFill="1" applyBorder="1" applyAlignment="1">
      <alignment horizontal="center" vertical="top"/>
    </xf>
    <xf numFmtId="164" fontId="6" fillId="0" borderId="6" xfId="1" applyFont="1" applyBorder="1" applyAlignment="1">
      <alignment vertical="top"/>
    </xf>
    <xf numFmtId="0" fontId="0" fillId="0" borderId="0" xfId="0" applyAlignment="1">
      <alignment vertical="top"/>
    </xf>
    <xf numFmtId="0" fontId="5" fillId="0" borderId="0" xfId="0" applyFont="1" applyAlignment="1">
      <alignment horizontal="left"/>
    </xf>
    <xf numFmtId="0" fontId="16" fillId="0" borderId="0" xfId="0" applyFont="1" applyAlignment="1">
      <alignment horizontal="right"/>
    </xf>
    <xf numFmtId="164" fontId="5" fillId="3" borderId="4" xfId="1" applyFont="1" applyFill="1" applyBorder="1" applyAlignment="1">
      <alignment horizontal="center" wrapText="1"/>
    </xf>
    <xf numFmtId="164" fontId="7" fillId="0" borderId="13" xfId="1" applyFont="1" applyFill="1" applyBorder="1" applyAlignment="1">
      <alignment horizontal="centerContinuous" wrapText="1"/>
    </xf>
    <xf numFmtId="164" fontId="6" fillId="0" borderId="6" xfId="1" applyFont="1" applyFill="1" applyBorder="1" applyAlignment="1">
      <alignment horizontal="left" vertical="top"/>
    </xf>
    <xf numFmtId="164" fontId="10" fillId="3" borderId="20" xfId="1" applyFont="1" applyFill="1" applyBorder="1" applyAlignment="1">
      <alignment horizontal="center" vertical="center" wrapText="1"/>
    </xf>
    <xf numFmtId="164" fontId="10" fillId="3" borderId="3" xfId="1" applyFont="1" applyFill="1" applyBorder="1" applyAlignment="1">
      <alignment horizontal="center" vertical="center"/>
    </xf>
    <xf numFmtId="164" fontId="11" fillId="3" borderId="4" xfId="1" applyFont="1" applyFill="1" applyBorder="1" applyAlignment="1">
      <alignment horizontal="center" vertical="top"/>
    </xf>
    <xf numFmtId="166" fontId="11" fillId="3" borderId="5" xfId="1" applyNumberFormat="1" applyFont="1" applyFill="1" applyBorder="1" applyAlignment="1">
      <alignment horizontal="center" vertical="top"/>
    </xf>
    <xf numFmtId="164" fontId="10" fillId="3" borderId="2" xfId="1" applyFont="1" applyFill="1" applyBorder="1" applyAlignment="1">
      <alignment horizontal="center" vertical="center" wrapText="1"/>
    </xf>
    <xf numFmtId="1" fontId="11" fillId="5" borderId="21" xfId="1" applyNumberFormat="1" applyFont="1" applyFill="1" applyBorder="1" applyAlignment="1">
      <alignment horizontal="center" vertical="center"/>
    </xf>
    <xf numFmtId="0" fontId="17" fillId="0" borderId="0" xfId="0" applyFont="1"/>
    <xf numFmtId="166" fontId="11" fillId="3" borderId="17" xfId="1" applyNumberFormat="1" applyFont="1" applyFill="1" applyBorder="1"/>
    <xf numFmtId="164" fontId="11" fillId="3" borderId="16" xfId="1" applyFont="1" applyFill="1" applyBorder="1" applyAlignment="1">
      <alignment vertical="center"/>
    </xf>
    <xf numFmtId="164" fontId="11" fillId="5" borderId="17" xfId="1" applyFont="1" applyFill="1" applyBorder="1" applyAlignment="1">
      <alignment horizontal="left" vertical="center"/>
    </xf>
    <xf numFmtId="164" fontId="11" fillId="3" borderId="17" xfId="1" applyFont="1" applyFill="1" applyBorder="1" applyAlignment="1">
      <alignment horizontal="right"/>
    </xf>
    <xf numFmtId="0" fontId="2" fillId="4" borderId="2" xfId="2" applyFont="1" applyFill="1" applyBorder="1" applyAlignment="1">
      <alignment horizontal="center" vertical="center"/>
    </xf>
    <xf numFmtId="0" fontId="17" fillId="5" borderId="22" xfId="7" applyFill="1" applyBorder="1"/>
    <xf numFmtId="0" fontId="17" fillId="5" borderId="23" xfId="7" applyFill="1" applyBorder="1"/>
    <xf numFmtId="0" fontId="17" fillId="5" borderId="24" xfId="7" applyFill="1" applyBorder="1"/>
    <xf numFmtId="0" fontId="17" fillId="0" borderId="0" xfId="7"/>
    <xf numFmtId="0" fontId="17" fillId="5" borderId="25" xfId="7" applyFill="1" applyBorder="1"/>
    <xf numFmtId="0" fontId="17" fillId="5" borderId="0" xfId="7" applyFill="1"/>
    <xf numFmtId="0" fontId="17" fillId="5" borderId="26" xfId="7" applyFill="1" applyBorder="1"/>
    <xf numFmtId="0" fontId="18" fillId="5" borderId="0" xfId="7" applyFont="1" applyFill="1"/>
    <xf numFmtId="0" fontId="19" fillId="5" borderId="26" xfId="7" applyFont="1" applyFill="1" applyBorder="1" applyAlignment="1">
      <alignment horizontal="right" vertical="center"/>
    </xf>
    <xf numFmtId="0" fontId="9" fillId="5" borderId="0" xfId="7" applyFont="1" applyFill="1"/>
    <xf numFmtId="0" fontId="21" fillId="5" borderId="26" xfId="7" applyFont="1" applyFill="1" applyBorder="1" applyAlignment="1">
      <alignment horizontal="right" vertical="center"/>
    </xf>
    <xf numFmtId="0" fontId="22" fillId="5" borderId="25" xfId="7" applyFont="1" applyFill="1" applyBorder="1"/>
    <xf numFmtId="0" fontId="23" fillId="5" borderId="0" xfId="7" applyFont="1" applyFill="1" applyAlignment="1">
      <alignment horizontal="left" vertical="center"/>
    </xf>
    <xf numFmtId="0" fontId="24" fillId="5" borderId="26" xfId="7" applyFont="1" applyFill="1" applyBorder="1" applyAlignment="1">
      <alignment horizontal="right" vertical="center"/>
    </xf>
    <xf numFmtId="49" fontId="22" fillId="5" borderId="26" xfId="7" applyNumberFormat="1" applyFont="1" applyFill="1" applyBorder="1" applyAlignment="1">
      <alignment horizontal="right"/>
    </xf>
    <xf numFmtId="0" fontId="28" fillId="5" borderId="0" xfId="7" applyFont="1" applyFill="1"/>
    <xf numFmtId="0" fontId="19" fillId="5" borderId="0" xfId="7" applyFont="1" applyFill="1" applyAlignment="1">
      <alignment horizontal="right" vertical="center"/>
    </xf>
    <xf numFmtId="0" fontId="21" fillId="5" borderId="0" xfId="7" applyFont="1" applyFill="1" applyAlignment="1">
      <alignment horizontal="right" vertical="center"/>
    </xf>
    <xf numFmtId="49" fontId="12" fillId="5" borderId="0" xfId="7" applyNumberFormat="1" applyFont="1" applyFill="1" applyAlignment="1">
      <alignment horizontal="right"/>
    </xf>
    <xf numFmtId="0" fontId="17" fillId="5" borderId="27" xfId="7" applyFill="1" applyBorder="1"/>
    <xf numFmtId="0" fontId="17" fillId="5" borderId="28" xfId="7" applyFill="1" applyBorder="1"/>
    <xf numFmtId="0" fontId="17" fillId="5" borderId="29" xfId="7" applyFill="1" applyBorder="1"/>
    <xf numFmtId="165" fontId="10" fillId="0" borderId="3" xfId="5" applyNumberFormat="1" applyFont="1" applyFill="1" applyBorder="1" applyAlignment="1">
      <alignment horizontal="right" vertical="justify"/>
    </xf>
    <xf numFmtId="164" fontId="10" fillId="0" borderId="4" xfId="5" applyFont="1" applyFill="1" applyBorder="1" applyAlignment="1">
      <alignment horizontal="left"/>
    </xf>
    <xf numFmtId="164" fontId="10" fillId="0" borderId="4" xfId="5" applyFont="1" applyFill="1" applyBorder="1" applyAlignment="1">
      <alignment horizontal="right"/>
    </xf>
    <xf numFmtId="166" fontId="10" fillId="0" borderId="4" xfId="5" applyNumberFormat="1" applyFont="1" applyFill="1" applyBorder="1"/>
    <xf numFmtId="164" fontId="10" fillId="0" borderId="2" xfId="5" applyFont="1" applyFill="1" applyBorder="1" applyAlignment="1">
      <alignment horizontal="right" vertical="center"/>
    </xf>
    <xf numFmtId="168" fontId="16" fillId="0" borderId="0" xfId="0" applyNumberFormat="1" applyFont="1" applyAlignment="1">
      <alignment horizontal="left"/>
    </xf>
    <xf numFmtId="165" fontId="6" fillId="3" borderId="11" xfId="1" applyNumberFormat="1" applyFont="1" applyFill="1" applyBorder="1" applyAlignment="1">
      <alignment horizontal="right" vertical="justify"/>
    </xf>
    <xf numFmtId="164" fontId="5" fillId="3" borderId="12" xfId="1" quotePrefix="1" applyFont="1" applyFill="1" applyBorder="1" applyAlignment="1">
      <alignment horizontal="center" wrapText="1"/>
    </xf>
    <xf numFmtId="164" fontId="6" fillId="3" borderId="12" xfId="1" applyFont="1" applyFill="1" applyBorder="1" applyAlignment="1">
      <alignment horizontal="right"/>
    </xf>
    <xf numFmtId="166" fontId="6" fillId="3" borderId="12" xfId="1" applyNumberFormat="1" applyFont="1" applyFill="1" applyBorder="1" applyAlignment="1">
      <alignment horizontal="center"/>
    </xf>
    <xf numFmtId="164" fontId="6" fillId="3" borderId="12" xfId="1" applyFont="1" applyFill="1" applyBorder="1"/>
    <xf numFmtId="164" fontId="6" fillId="3" borderId="14" xfId="1" applyFont="1" applyFill="1" applyBorder="1"/>
    <xf numFmtId="165" fontId="6" fillId="0" borderId="22" xfId="1" applyNumberFormat="1" applyFont="1" applyBorder="1" applyAlignment="1">
      <alignment horizontal="right" vertical="justify"/>
    </xf>
    <xf numFmtId="164" fontId="10" fillId="0" borderId="23" xfId="1" quotePrefix="1" applyFont="1" applyBorder="1" applyAlignment="1">
      <alignment wrapText="1"/>
    </xf>
    <xf numFmtId="164" fontId="11" fillId="0" borderId="30" xfId="1" applyFont="1" applyBorder="1" applyAlignment="1"/>
    <xf numFmtId="166" fontId="6" fillId="0" borderId="30" xfId="1" applyNumberFormat="1" applyFont="1" applyBorder="1" applyAlignment="1">
      <alignment horizontal="center"/>
    </xf>
    <xf numFmtId="164" fontId="6" fillId="0" borderId="30" xfId="1" applyFont="1" applyBorder="1"/>
    <xf numFmtId="164" fontId="10" fillId="0" borderId="31" xfId="1" applyFont="1" applyBorder="1"/>
    <xf numFmtId="165" fontId="5" fillId="0" borderId="27" xfId="1" applyNumberFormat="1" applyFont="1" applyFill="1" applyBorder="1" applyAlignment="1">
      <alignment horizontal="right" vertical="justify"/>
    </xf>
    <xf numFmtId="166" fontId="5" fillId="0" borderId="32" xfId="1" applyNumberFormat="1" applyFont="1" applyFill="1" applyBorder="1" applyAlignment="1">
      <alignment horizontal="center"/>
    </xf>
    <xf numFmtId="164" fontId="6" fillId="0" borderId="32" xfId="1" applyFont="1" applyFill="1" applyBorder="1"/>
    <xf numFmtId="164" fontId="6" fillId="0" borderId="33" xfId="1" applyFont="1" applyFill="1" applyBorder="1"/>
    <xf numFmtId="0" fontId="20" fillId="5" borderId="0" xfId="7" applyFont="1" applyFill="1" applyAlignment="1">
      <alignment horizontal="center" vertical="center"/>
    </xf>
    <xf numFmtId="0" fontId="25" fillId="5" borderId="25" xfId="7" applyFont="1" applyFill="1" applyBorder="1" applyAlignment="1">
      <alignment horizontal="center" vertical="center" wrapText="1"/>
    </xf>
    <xf numFmtId="0" fontId="25" fillId="5" borderId="0" xfId="7" applyFont="1" applyFill="1" applyAlignment="1">
      <alignment horizontal="center" vertical="center" wrapText="1"/>
    </xf>
    <xf numFmtId="0" fontId="25" fillId="5" borderId="26" xfId="7" applyFont="1" applyFill="1" applyBorder="1" applyAlignment="1">
      <alignment horizontal="center" vertical="center" wrapText="1"/>
    </xf>
    <xf numFmtId="0" fontId="26" fillId="5" borderId="25" xfId="7" applyFont="1" applyFill="1" applyBorder="1" applyAlignment="1">
      <alignment horizontal="center" vertical="center" wrapText="1"/>
    </xf>
    <xf numFmtId="0" fontId="26" fillId="5" borderId="0" xfId="7" applyFont="1" applyFill="1" applyAlignment="1">
      <alignment horizontal="center" vertical="center" wrapText="1"/>
    </xf>
    <xf numFmtId="0" fontId="26" fillId="5" borderId="26" xfId="7" applyFont="1" applyFill="1" applyBorder="1" applyAlignment="1">
      <alignment horizontal="center" vertical="center" wrapText="1"/>
    </xf>
    <xf numFmtId="0" fontId="27" fillId="5" borderId="0" xfId="7" applyFont="1" applyFill="1" applyAlignment="1">
      <alignment horizontal="left" vertical="center"/>
    </xf>
    <xf numFmtId="49" fontId="29" fillId="5" borderId="25" xfId="7" applyNumberFormat="1" applyFont="1" applyFill="1" applyBorder="1" applyAlignment="1">
      <alignment horizontal="center" vertical="center"/>
    </xf>
    <xf numFmtId="49" fontId="29" fillId="5" borderId="0" xfId="7" applyNumberFormat="1" applyFont="1" applyFill="1" applyAlignment="1">
      <alignment horizontal="center" vertical="center"/>
    </xf>
    <xf numFmtId="49" fontId="29" fillId="5" borderId="26" xfId="7" applyNumberFormat="1" applyFont="1" applyFill="1" applyBorder="1" applyAlignment="1">
      <alignment horizontal="center" vertical="center"/>
    </xf>
    <xf numFmtId="164" fontId="10" fillId="3" borderId="18" xfId="1" applyFont="1" applyFill="1" applyBorder="1" applyAlignment="1">
      <alignment horizontal="center" vertical="center"/>
    </xf>
    <xf numFmtId="164" fontId="10" fillId="3" borderId="19" xfId="1" applyFont="1" applyFill="1" applyBorder="1" applyAlignment="1">
      <alignment horizontal="center" vertical="center"/>
    </xf>
    <xf numFmtId="4" fontId="14" fillId="0" borderId="0" xfId="0" applyNumberFormat="1" applyFont="1" applyAlignment="1">
      <alignment horizontal="center"/>
    </xf>
    <xf numFmtId="0" fontId="30" fillId="0" borderId="0" xfId="0" applyFont="1" applyAlignment="1">
      <alignment horizontal="center" vertical="center"/>
    </xf>
    <xf numFmtId="164" fontId="10" fillId="0" borderId="11" xfId="1" quotePrefix="1" applyFont="1" applyFill="1" applyBorder="1" applyAlignment="1">
      <alignment wrapText="1"/>
    </xf>
    <xf numFmtId="164" fontId="10" fillId="0" borderId="12" xfId="1" quotePrefix="1" applyFont="1" applyFill="1" applyBorder="1" applyAlignment="1">
      <alignment wrapText="1"/>
    </xf>
    <xf numFmtId="0" fontId="31" fillId="3" borderId="0" xfId="1" applyNumberFormat="1" applyFont="1" applyFill="1" applyBorder="1" applyAlignment="1">
      <alignment horizontal="center" vertical="center" wrapText="1"/>
    </xf>
    <xf numFmtId="0" fontId="32" fillId="0" borderId="0" xfId="0" applyFont="1" applyAlignment="1">
      <alignment horizontal="center" wrapText="1"/>
    </xf>
    <xf numFmtId="0" fontId="3" fillId="3" borderId="0" xfId="1" applyNumberFormat="1" applyFont="1" applyFill="1" applyBorder="1" applyAlignment="1">
      <alignment horizontal="left" vertical="top" wrapText="1"/>
    </xf>
    <xf numFmtId="0" fontId="4" fillId="0" borderId="0" xfId="0" applyFont="1" applyAlignment="1">
      <alignment horizontal="left" vertical="top" wrapText="1"/>
    </xf>
    <xf numFmtId="164" fontId="10" fillId="0" borderId="28" xfId="1" quotePrefix="1" applyFont="1" applyFill="1" applyBorder="1" applyAlignment="1">
      <alignment wrapText="1"/>
    </xf>
  </cellXfs>
  <cellStyles count="8">
    <cellStyle name="20% - Accent4" xfId="2" builtinId="42"/>
    <cellStyle name="Comma" xfId="1" builtinId="3"/>
    <cellStyle name="Comma 2" xfId="6" xr:uid="{BE8AA03E-FF3F-490E-9DEF-4F8607D10FA1}"/>
    <cellStyle name="Comma 3" xfId="5" xr:uid="{15D43EC9-3987-4D6E-87D7-47664D6DB7A0}"/>
    <cellStyle name="Comma_Copy of Marikil BoQ- soft copy" xfId="4" xr:uid="{7C4B8118-E102-4CBC-AD06-F9E2AABF5CA7}"/>
    <cellStyle name="Normal" xfId="0" builtinId="0"/>
    <cellStyle name="Normal 2" xfId="3" xr:uid="{A4A4C58A-236E-4926-BA52-A6C1C61645EB}"/>
    <cellStyle name="Normal 3" xfId="7" xr:uid="{12AF6EBB-06F3-4957-84B9-0E10E38356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21D9-FF32-499C-9BB3-63761855D1C6}">
  <dimension ref="A1:G37"/>
  <sheetViews>
    <sheetView tabSelected="1" zoomScaleNormal="100" workbookViewId="0">
      <selection activeCell="B31" sqref="B31"/>
    </sheetView>
  </sheetViews>
  <sheetFormatPr defaultColWidth="12" defaultRowHeight="15.75" x14ac:dyDescent="0.25"/>
  <cols>
    <col min="1" max="1" width="12" style="89"/>
    <col min="2" max="2" width="52.85546875" style="89" customWidth="1"/>
    <col min="3" max="16384" width="12" style="89"/>
  </cols>
  <sheetData>
    <row r="1" spans="1:7" x14ac:dyDescent="0.25">
      <c r="A1" s="86"/>
      <c r="B1" s="87"/>
      <c r="C1" s="87"/>
      <c r="D1" s="87"/>
      <c r="E1" s="87"/>
      <c r="F1" s="87"/>
      <c r="G1" s="88"/>
    </row>
    <row r="2" spans="1:7" x14ac:dyDescent="0.25">
      <c r="A2" s="90"/>
      <c r="B2" s="91"/>
      <c r="C2" s="91"/>
      <c r="D2" s="91"/>
      <c r="E2" s="91"/>
      <c r="F2" s="91"/>
      <c r="G2" s="92"/>
    </row>
    <row r="3" spans="1:7" ht="17.25" x14ac:dyDescent="0.25">
      <c r="A3" s="90"/>
      <c r="B3" s="91"/>
      <c r="C3" s="91"/>
      <c r="D3" s="91"/>
      <c r="E3" s="93"/>
      <c r="F3" s="91"/>
      <c r="G3" s="94"/>
    </row>
    <row r="4" spans="1:7" ht="17.25" x14ac:dyDescent="0.25">
      <c r="A4" s="90"/>
      <c r="B4" s="91"/>
      <c r="C4" s="91"/>
      <c r="D4" s="91"/>
      <c r="E4" s="91"/>
      <c r="F4" s="91"/>
      <c r="G4" s="94"/>
    </row>
    <row r="5" spans="1:7" x14ac:dyDescent="0.25">
      <c r="A5" s="90"/>
      <c r="B5" s="95"/>
      <c r="C5" s="91"/>
      <c r="D5" s="91"/>
      <c r="E5" s="91"/>
      <c r="F5" s="91"/>
      <c r="G5" s="92"/>
    </row>
    <row r="6" spans="1:7" ht="41.25" x14ac:dyDescent="0.25">
      <c r="A6" s="90"/>
      <c r="B6" s="130" t="s">
        <v>0</v>
      </c>
      <c r="C6" s="130"/>
      <c r="D6" s="130"/>
      <c r="E6" s="130"/>
      <c r="F6" s="130"/>
      <c r="G6" s="96"/>
    </row>
    <row r="7" spans="1:7" x14ac:dyDescent="0.25">
      <c r="A7" s="97"/>
      <c r="B7" s="98"/>
      <c r="C7" s="98"/>
      <c r="D7" s="98"/>
      <c r="E7" s="98"/>
      <c r="F7" s="98"/>
      <c r="G7" s="99"/>
    </row>
    <row r="8" spans="1:7" ht="134.1" customHeight="1" x14ac:dyDescent="0.25">
      <c r="A8" s="131" t="str">
        <f>BOQ!A2</f>
        <v>Project: IGMH-HDC-GODOWN-DECK WORK</v>
      </c>
      <c r="B8" s="132"/>
      <c r="C8" s="132"/>
      <c r="D8" s="132"/>
      <c r="E8" s="132"/>
      <c r="F8" s="132"/>
      <c r="G8" s="133"/>
    </row>
    <row r="9" spans="1:7" x14ac:dyDescent="0.25">
      <c r="A9" s="97"/>
      <c r="B9" s="98"/>
      <c r="C9" s="98"/>
      <c r="D9" s="98"/>
      <c r="E9" s="98"/>
      <c r="F9" s="98"/>
      <c r="G9" s="100"/>
    </row>
    <row r="10" spans="1:7" ht="19.5" x14ac:dyDescent="0.25">
      <c r="A10" s="134" t="s">
        <v>61</v>
      </c>
      <c r="B10" s="135"/>
      <c r="C10" s="135"/>
      <c r="D10" s="135"/>
      <c r="E10" s="135"/>
      <c r="F10" s="135"/>
      <c r="G10" s="136"/>
    </row>
    <row r="11" spans="1:7" ht="24.75" x14ac:dyDescent="0.25">
      <c r="A11" s="90"/>
      <c r="B11" s="137"/>
      <c r="C11" s="137"/>
      <c r="D11" s="137"/>
      <c r="E11" s="137"/>
      <c r="F11" s="137"/>
      <c r="G11" s="92"/>
    </row>
    <row r="12" spans="1:7" ht="16.5" x14ac:dyDescent="0.3">
      <c r="A12" s="90"/>
      <c r="B12" s="101"/>
      <c r="C12" s="101"/>
      <c r="D12" s="101"/>
      <c r="E12" s="101"/>
      <c r="F12" s="101"/>
      <c r="G12" s="92"/>
    </row>
    <row r="13" spans="1:7" ht="16.5" x14ac:dyDescent="0.3">
      <c r="A13" s="90"/>
      <c r="B13" s="101"/>
      <c r="C13" s="101"/>
      <c r="D13" s="101"/>
      <c r="E13" s="101"/>
      <c r="F13" s="101"/>
      <c r="G13" s="92"/>
    </row>
    <row r="14" spans="1:7" ht="16.5" x14ac:dyDescent="0.3">
      <c r="A14" s="90"/>
      <c r="B14" s="101"/>
      <c r="C14" s="101"/>
      <c r="D14" s="101"/>
      <c r="E14" s="101"/>
      <c r="F14" s="101"/>
      <c r="G14" s="92"/>
    </row>
    <row r="15" spans="1:7" ht="18.75" x14ac:dyDescent="0.25">
      <c r="A15" s="138" t="s">
        <v>69</v>
      </c>
      <c r="B15" s="139"/>
      <c r="C15" s="139"/>
      <c r="D15" s="139"/>
      <c r="E15" s="139"/>
      <c r="F15" s="139"/>
      <c r="G15" s="140"/>
    </row>
    <row r="16" spans="1:7" ht="16.5" x14ac:dyDescent="0.3">
      <c r="A16" s="90"/>
      <c r="B16" s="101"/>
      <c r="C16" s="101"/>
      <c r="D16" s="101"/>
      <c r="E16" s="101"/>
      <c r="F16" s="101"/>
      <c r="G16" s="92"/>
    </row>
    <row r="17" spans="1:7" ht="16.5" x14ac:dyDescent="0.3">
      <c r="A17" s="90"/>
      <c r="B17" s="101"/>
      <c r="C17" s="101"/>
      <c r="D17" s="101"/>
      <c r="E17" s="101"/>
      <c r="F17" s="101"/>
      <c r="G17" s="92"/>
    </row>
    <row r="18" spans="1:7" x14ac:dyDescent="0.25">
      <c r="A18" s="90"/>
      <c r="B18" s="91"/>
      <c r="C18" s="91"/>
      <c r="D18" s="91"/>
      <c r="E18" s="91"/>
      <c r="F18" s="91"/>
      <c r="G18" s="92"/>
    </row>
    <row r="19" spans="1:7" ht="17.25" x14ac:dyDescent="0.25">
      <c r="A19" s="90"/>
      <c r="B19" s="91"/>
      <c r="C19" s="93"/>
      <c r="D19" s="91"/>
      <c r="E19" s="102"/>
      <c r="F19" s="91"/>
      <c r="G19" s="92"/>
    </row>
    <row r="20" spans="1:7" ht="17.25" x14ac:dyDescent="0.25">
      <c r="A20" s="90"/>
      <c r="B20" s="91"/>
      <c r="C20" s="91"/>
      <c r="D20" s="91"/>
      <c r="E20" s="102"/>
      <c r="F20" s="91"/>
      <c r="G20" s="92"/>
    </row>
    <row r="21" spans="1:7" x14ac:dyDescent="0.25">
      <c r="A21" s="90"/>
      <c r="B21" s="91"/>
      <c r="C21" s="91"/>
      <c r="D21" s="91"/>
      <c r="E21" s="91"/>
      <c r="F21" s="91"/>
      <c r="G21" s="92"/>
    </row>
    <row r="22" spans="1:7" x14ac:dyDescent="0.25">
      <c r="A22" s="90"/>
      <c r="B22" s="91"/>
      <c r="C22" s="91"/>
      <c r="D22" s="91"/>
      <c r="E22" s="103"/>
      <c r="F22" s="91"/>
      <c r="G22" s="92"/>
    </row>
    <row r="23" spans="1:7" x14ac:dyDescent="0.25">
      <c r="A23" s="90"/>
      <c r="B23" s="91"/>
      <c r="C23" s="91"/>
      <c r="D23" s="91"/>
      <c r="E23" s="104"/>
      <c r="F23" s="91"/>
      <c r="G23" s="92"/>
    </row>
    <row r="24" spans="1:7" x14ac:dyDescent="0.25">
      <c r="A24" s="90"/>
      <c r="B24" s="91"/>
      <c r="C24" s="91"/>
      <c r="D24" s="91"/>
      <c r="E24" s="91"/>
      <c r="F24" s="91"/>
      <c r="G24" s="92"/>
    </row>
    <row r="25" spans="1:7" x14ac:dyDescent="0.25">
      <c r="A25" s="90"/>
      <c r="B25" s="91"/>
      <c r="C25" s="91"/>
      <c r="D25" s="91"/>
      <c r="E25" s="91"/>
      <c r="F25" s="91"/>
      <c r="G25" s="92"/>
    </row>
    <row r="26" spans="1:7" x14ac:dyDescent="0.25">
      <c r="A26" s="90"/>
      <c r="B26" s="91"/>
      <c r="C26" s="91"/>
      <c r="D26" s="91"/>
      <c r="E26" s="91"/>
      <c r="F26" s="91"/>
      <c r="G26" s="92"/>
    </row>
    <row r="27" spans="1:7" x14ac:dyDescent="0.25">
      <c r="A27" s="90"/>
      <c r="B27" s="91"/>
      <c r="C27" s="91"/>
      <c r="D27" s="91"/>
      <c r="E27" s="91"/>
      <c r="F27" s="91"/>
      <c r="G27" s="92"/>
    </row>
    <row r="28" spans="1:7" x14ac:dyDescent="0.25">
      <c r="A28" s="90"/>
      <c r="B28" s="91"/>
      <c r="C28" s="91"/>
      <c r="D28" s="91"/>
      <c r="E28" s="91"/>
      <c r="F28" s="91"/>
      <c r="G28" s="92"/>
    </row>
    <row r="29" spans="1:7" x14ac:dyDescent="0.25">
      <c r="A29" s="90"/>
      <c r="B29" s="91"/>
      <c r="C29" s="91"/>
      <c r="D29" s="91"/>
      <c r="E29" s="91"/>
      <c r="F29" s="91"/>
      <c r="G29" s="92"/>
    </row>
    <row r="30" spans="1:7" x14ac:dyDescent="0.25">
      <c r="A30" s="90"/>
      <c r="B30" s="91"/>
      <c r="C30" s="91"/>
      <c r="D30" s="91"/>
      <c r="E30" s="91"/>
      <c r="F30" s="91"/>
      <c r="G30" s="92"/>
    </row>
    <row r="31" spans="1:7" x14ac:dyDescent="0.25">
      <c r="A31" s="90"/>
      <c r="B31" s="91"/>
      <c r="C31" s="91"/>
      <c r="D31" s="91"/>
      <c r="E31" s="91"/>
      <c r="F31" s="91"/>
      <c r="G31" s="92"/>
    </row>
    <row r="32" spans="1:7" x14ac:dyDescent="0.25">
      <c r="A32" s="90"/>
      <c r="B32" s="91"/>
      <c r="C32" s="91"/>
      <c r="D32" s="91"/>
      <c r="E32" s="91"/>
      <c r="F32" s="91"/>
      <c r="G32" s="92"/>
    </row>
    <row r="33" spans="1:7" x14ac:dyDescent="0.25">
      <c r="A33" s="90"/>
      <c r="B33" s="91"/>
      <c r="C33" s="91"/>
      <c r="D33" s="91"/>
      <c r="E33" s="91"/>
      <c r="F33" s="91"/>
      <c r="G33" s="92"/>
    </row>
    <row r="34" spans="1:7" x14ac:dyDescent="0.25">
      <c r="A34" s="90"/>
      <c r="B34" s="91"/>
      <c r="C34" s="91"/>
      <c r="D34" s="91"/>
      <c r="E34" s="91"/>
      <c r="F34" s="91"/>
      <c r="G34" s="92"/>
    </row>
    <row r="35" spans="1:7" x14ac:dyDescent="0.25">
      <c r="A35" s="90"/>
      <c r="B35" s="91"/>
      <c r="C35" s="91"/>
      <c r="D35" s="91"/>
      <c r="E35" s="91"/>
      <c r="F35" s="91"/>
      <c r="G35" s="92"/>
    </row>
    <row r="36" spans="1:7" x14ac:dyDescent="0.25">
      <c r="A36" s="90"/>
      <c r="B36" s="91"/>
      <c r="C36" s="91"/>
      <c r="D36" s="91"/>
      <c r="E36" s="91"/>
      <c r="F36" s="91"/>
      <c r="G36" s="92"/>
    </row>
    <row r="37" spans="1:7" ht="16.5" thickBot="1" x14ac:dyDescent="0.3">
      <c r="A37" s="105"/>
      <c r="B37" s="106"/>
      <c r="C37" s="106"/>
      <c r="D37" s="106"/>
      <c r="E37" s="106"/>
      <c r="F37" s="106"/>
      <c r="G37" s="107"/>
    </row>
  </sheetData>
  <mergeCells count="5">
    <mergeCell ref="B6:F6"/>
    <mergeCell ref="A8:G8"/>
    <mergeCell ref="A10:G10"/>
    <mergeCell ref="B11:F11"/>
    <mergeCell ref="A15:G1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A0123-3505-4DE2-A37A-062FA646AFD8}">
  <sheetPr>
    <pageSetUpPr fitToPage="1"/>
  </sheetPr>
  <dimension ref="A1:E15"/>
  <sheetViews>
    <sheetView zoomScaleNormal="100" zoomScaleSheetLayoutView="110" workbookViewId="0">
      <selection activeCell="G6" sqref="G6"/>
    </sheetView>
  </sheetViews>
  <sheetFormatPr defaultRowHeight="15" x14ac:dyDescent="0.25"/>
  <cols>
    <col min="2" max="2" width="11.140625" customWidth="1"/>
    <col min="4" max="4" width="28.140625" customWidth="1"/>
    <col min="5" max="5" width="16.28515625" customWidth="1"/>
  </cols>
  <sheetData>
    <row r="1" spans="1:5" x14ac:dyDescent="0.25">
      <c r="A1" s="69"/>
      <c r="B1" s="69"/>
      <c r="C1" s="69"/>
      <c r="D1" s="69"/>
      <c r="E1" s="69"/>
    </row>
    <row r="2" spans="1:5" ht="19.5" customHeight="1" x14ac:dyDescent="0.25">
      <c r="A2" s="144" t="s">
        <v>0</v>
      </c>
      <c r="B2" s="144"/>
      <c r="C2" s="144"/>
      <c r="D2" s="144"/>
      <c r="E2" s="144"/>
    </row>
    <row r="3" spans="1:5" x14ac:dyDescent="0.25">
      <c r="A3" s="70" t="s">
        <v>49</v>
      </c>
      <c r="B3" s="113">
        <v>45838</v>
      </c>
      <c r="C3" s="143" t="s">
        <v>50</v>
      </c>
      <c r="D3" s="143"/>
      <c r="E3" s="143"/>
    </row>
    <row r="4" spans="1:5" ht="15.75" thickBot="1" x14ac:dyDescent="0.3"/>
    <row r="5" spans="1:5" ht="19.5" customHeight="1" x14ac:dyDescent="0.25">
      <c r="A5" s="141" t="s">
        <v>51</v>
      </c>
      <c r="B5" s="142"/>
      <c r="C5" s="142"/>
      <c r="D5" s="142"/>
      <c r="E5" s="142"/>
    </row>
    <row r="6" spans="1:5" ht="15.75" x14ac:dyDescent="0.25">
      <c r="A6" s="74" t="s">
        <v>52</v>
      </c>
      <c r="B6" s="75" t="s">
        <v>53</v>
      </c>
      <c r="C6" s="76"/>
      <c r="D6" s="77"/>
      <c r="E6" s="78" t="s">
        <v>54</v>
      </c>
    </row>
    <row r="7" spans="1:5" ht="20.25" customHeight="1" x14ac:dyDescent="0.25">
      <c r="A7" s="79">
        <v>1</v>
      </c>
      <c r="B7" s="83" t="str">
        <f>BOQ!B31</f>
        <v>BILL No: 01 - Preliminaries</v>
      </c>
      <c r="C7" s="80"/>
      <c r="D7" s="81"/>
      <c r="E7" s="82">
        <f>BOQ!G31</f>
        <v>0</v>
      </c>
    </row>
    <row r="8" spans="1:5" ht="20.25" customHeight="1" x14ac:dyDescent="0.25">
      <c r="A8" s="79">
        <v>2</v>
      </c>
      <c r="B8" s="83" t="str">
        <f>BOQ!B66</f>
        <v>BILL No: 02- Metal Works</v>
      </c>
      <c r="C8" s="84"/>
      <c r="D8" s="81"/>
      <c r="E8" s="82">
        <f>BOQ!G66</f>
        <v>0</v>
      </c>
    </row>
    <row r="9" spans="1:5" ht="20.25" customHeight="1" x14ac:dyDescent="0.25">
      <c r="A9" s="79">
        <v>3</v>
      </c>
      <c r="B9" s="83" t="str">
        <f>BOQ!B81</f>
        <v>BILL No: 03- Deck</v>
      </c>
      <c r="C9" s="84"/>
      <c r="D9" s="81"/>
      <c r="E9" s="82">
        <f>BOQ!G81</f>
        <v>0</v>
      </c>
    </row>
    <row r="10" spans="1:5" ht="20.25" customHeight="1" x14ac:dyDescent="0.25">
      <c r="A10" s="79">
        <v>4</v>
      </c>
      <c r="B10" s="83" t="str">
        <f>BOQ!B93</f>
        <v>BILL N0: 04 - Painting</v>
      </c>
      <c r="C10" s="84"/>
      <c r="D10" s="81"/>
      <c r="E10" s="82">
        <f>BOQ!G93</f>
        <v>0</v>
      </c>
    </row>
    <row r="11" spans="1:5" ht="20.25" customHeight="1" x14ac:dyDescent="0.25">
      <c r="A11" s="79">
        <v>5</v>
      </c>
      <c r="B11" s="83" t="str">
        <f>BOQ!B117</f>
        <v>BILL No: 5 - Additions and Omissions</v>
      </c>
      <c r="C11" s="84"/>
      <c r="D11" s="81"/>
      <c r="E11" s="82">
        <f>BOQ!G117</f>
        <v>0</v>
      </c>
    </row>
    <row r="12" spans="1:5" ht="20.25" customHeight="1" x14ac:dyDescent="0.25">
      <c r="A12" s="79"/>
      <c r="B12" s="83"/>
      <c r="C12" s="84"/>
      <c r="D12" s="81"/>
      <c r="E12" s="82"/>
    </row>
    <row r="13" spans="1:5" ht="20.25" customHeight="1" x14ac:dyDescent="0.25">
      <c r="A13" s="108"/>
      <c r="B13" s="109" t="s">
        <v>62</v>
      </c>
      <c r="C13" s="110"/>
      <c r="D13" s="111"/>
      <c r="E13" s="112">
        <f>SUM(E7:E12)</f>
        <v>0</v>
      </c>
    </row>
    <row r="14" spans="1:5" ht="15.75" x14ac:dyDescent="0.25">
      <c r="A14" s="108"/>
      <c r="B14" s="109" t="s">
        <v>63</v>
      </c>
      <c r="C14" s="110"/>
      <c r="D14" s="111"/>
      <c r="E14" s="112">
        <f>E13*0.08</f>
        <v>0</v>
      </c>
    </row>
    <row r="15" spans="1:5" ht="15.75" x14ac:dyDescent="0.25">
      <c r="A15" s="108"/>
      <c r="B15" s="109" t="s">
        <v>55</v>
      </c>
      <c r="C15" s="110"/>
      <c r="D15" s="111"/>
      <c r="E15" s="112">
        <f>E13+E14</f>
        <v>0</v>
      </c>
    </row>
  </sheetData>
  <mergeCells count="3">
    <mergeCell ref="A5:E5"/>
    <mergeCell ref="C3:E3"/>
    <mergeCell ref="A2:E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8"/>
  <sheetViews>
    <sheetView view="pageBreakPreview" topLeftCell="A85" zoomScale="90" zoomScaleNormal="100" zoomScaleSheetLayoutView="90" workbookViewId="0">
      <selection activeCell="F104" sqref="F104"/>
    </sheetView>
  </sheetViews>
  <sheetFormatPr defaultRowHeight="15" x14ac:dyDescent="0.25"/>
  <cols>
    <col min="1" max="1" width="10.42578125" customWidth="1"/>
    <col min="2" max="2" width="55.7109375" customWidth="1"/>
    <col min="3" max="4" width="12.7109375" customWidth="1"/>
    <col min="5" max="7" width="14.7109375" customWidth="1"/>
  </cols>
  <sheetData>
    <row r="1" spans="1:7" ht="30.75" customHeight="1" x14ac:dyDescent="0.45">
      <c r="A1" s="147" t="s">
        <v>0</v>
      </c>
      <c r="B1" s="148"/>
      <c r="C1" s="148"/>
      <c r="D1" s="148"/>
      <c r="E1" s="148"/>
      <c r="F1" s="148"/>
      <c r="G1" s="148"/>
    </row>
    <row r="2" spans="1:7" ht="20.25" customHeight="1" x14ac:dyDescent="0.25">
      <c r="A2" s="149" t="s">
        <v>70</v>
      </c>
      <c r="B2" s="150"/>
      <c r="C2" s="150"/>
      <c r="D2" s="150"/>
      <c r="E2" s="150"/>
      <c r="F2" s="150"/>
      <c r="G2" s="150"/>
    </row>
    <row r="3" spans="1:7" ht="37.5" customHeight="1" x14ac:dyDescent="0.25">
      <c r="A3" s="85" t="s">
        <v>1</v>
      </c>
      <c r="B3" s="85" t="s">
        <v>2</v>
      </c>
      <c r="C3" s="85" t="s">
        <v>3</v>
      </c>
      <c r="D3" s="85" t="s">
        <v>4</v>
      </c>
      <c r="E3" s="85" t="s">
        <v>5</v>
      </c>
      <c r="F3" s="85" t="s">
        <v>6</v>
      </c>
      <c r="G3" s="85" t="s">
        <v>7</v>
      </c>
    </row>
    <row r="4" spans="1:7" x14ac:dyDescent="0.25">
      <c r="A4" s="1"/>
      <c r="B4" s="2" t="s">
        <v>8</v>
      </c>
      <c r="C4" s="3"/>
      <c r="D4" s="4"/>
      <c r="E4" s="5"/>
      <c r="F4" s="5"/>
      <c r="G4" s="6"/>
    </row>
    <row r="5" spans="1:7" ht="15.75" x14ac:dyDescent="0.25">
      <c r="A5" s="7"/>
      <c r="B5" s="8" t="s">
        <v>9</v>
      </c>
      <c r="C5" s="9"/>
      <c r="D5" s="9"/>
      <c r="E5" s="10"/>
      <c r="F5" s="10"/>
      <c r="G5" s="11"/>
    </row>
    <row r="6" spans="1:7" x14ac:dyDescent="0.25">
      <c r="A6" s="12">
        <v>1.1000000000000001</v>
      </c>
      <c r="B6" s="13" t="s">
        <v>10</v>
      </c>
      <c r="C6" s="14"/>
      <c r="D6" s="14"/>
      <c r="E6" s="15"/>
      <c r="F6" s="15"/>
      <c r="G6" s="16"/>
    </row>
    <row r="7" spans="1:7" x14ac:dyDescent="0.25">
      <c r="A7" s="17">
        <v>1</v>
      </c>
      <c r="B7" s="13" t="s">
        <v>11</v>
      </c>
      <c r="C7" s="14"/>
      <c r="D7" s="14"/>
      <c r="E7" s="15"/>
      <c r="F7" s="15"/>
      <c r="G7" s="16"/>
    </row>
    <row r="8" spans="1:7" x14ac:dyDescent="0.25">
      <c r="A8" s="7"/>
      <c r="B8" s="18" t="s">
        <v>12</v>
      </c>
      <c r="C8" s="14"/>
      <c r="D8" s="14"/>
      <c r="E8" s="15"/>
      <c r="F8" s="15"/>
      <c r="G8" s="16"/>
    </row>
    <row r="9" spans="1:7" x14ac:dyDescent="0.25">
      <c r="A9" s="7"/>
      <c r="B9" s="18" t="s">
        <v>13</v>
      </c>
      <c r="C9" s="14"/>
      <c r="D9" s="14"/>
      <c r="E9" s="15"/>
      <c r="F9" s="15"/>
      <c r="G9" s="16"/>
    </row>
    <row r="10" spans="1:7" x14ac:dyDescent="0.25">
      <c r="A10" s="7"/>
      <c r="B10" s="18" t="s">
        <v>14</v>
      </c>
      <c r="C10" s="14"/>
      <c r="D10" s="14"/>
      <c r="E10" s="15"/>
      <c r="F10" s="15"/>
      <c r="G10" s="16"/>
    </row>
    <row r="11" spans="1:7" x14ac:dyDescent="0.25">
      <c r="A11" s="7"/>
      <c r="B11" s="18" t="s">
        <v>15</v>
      </c>
      <c r="C11" s="14"/>
      <c r="D11" s="14"/>
      <c r="E11" s="15"/>
      <c r="F11" s="15"/>
      <c r="G11" s="16"/>
    </row>
    <row r="12" spans="1:7" x14ac:dyDescent="0.25">
      <c r="A12" s="7"/>
      <c r="B12" s="18" t="s">
        <v>16</v>
      </c>
      <c r="C12" s="14"/>
      <c r="D12" s="14"/>
      <c r="E12" s="15"/>
      <c r="F12" s="15"/>
      <c r="G12" s="16"/>
    </row>
    <row r="13" spans="1:7" x14ac:dyDescent="0.25">
      <c r="A13" s="7"/>
      <c r="B13" s="18" t="s">
        <v>12</v>
      </c>
      <c r="C13" s="14"/>
      <c r="D13" s="14"/>
      <c r="E13" s="15"/>
      <c r="F13" s="15"/>
      <c r="G13" s="16"/>
    </row>
    <row r="14" spans="1:7" x14ac:dyDescent="0.25">
      <c r="A14" s="7"/>
      <c r="B14" s="18" t="s">
        <v>17</v>
      </c>
      <c r="C14" s="14"/>
      <c r="D14" s="14"/>
      <c r="E14" s="15"/>
      <c r="F14" s="15"/>
      <c r="G14" s="16"/>
    </row>
    <row r="15" spans="1:7" x14ac:dyDescent="0.25">
      <c r="A15" s="7"/>
      <c r="B15" s="18" t="s">
        <v>18</v>
      </c>
      <c r="C15" s="14"/>
      <c r="D15" s="14"/>
      <c r="E15" s="15"/>
      <c r="F15" s="15"/>
      <c r="G15" s="16"/>
    </row>
    <row r="16" spans="1:7" x14ac:dyDescent="0.25">
      <c r="A16" s="7"/>
      <c r="B16" s="18" t="s">
        <v>19</v>
      </c>
      <c r="C16" s="14"/>
      <c r="D16" s="14"/>
      <c r="E16" s="15"/>
      <c r="F16" s="15"/>
      <c r="G16" s="16"/>
    </row>
    <row r="17" spans="1:7" x14ac:dyDescent="0.25">
      <c r="A17" s="7"/>
      <c r="B17" s="18" t="s">
        <v>20</v>
      </c>
      <c r="C17" s="14"/>
      <c r="D17" s="14"/>
      <c r="E17" s="15"/>
      <c r="F17" s="15"/>
      <c r="G17" s="16"/>
    </row>
    <row r="18" spans="1:7" x14ac:dyDescent="0.25">
      <c r="A18" s="7"/>
      <c r="B18" s="18" t="s">
        <v>21</v>
      </c>
      <c r="C18" s="14"/>
      <c r="D18" s="14"/>
      <c r="E18" s="15"/>
      <c r="F18" s="15"/>
      <c r="G18" s="16"/>
    </row>
    <row r="19" spans="1:7" x14ac:dyDescent="0.25">
      <c r="A19" s="7"/>
      <c r="B19" s="18" t="s">
        <v>22</v>
      </c>
      <c r="C19" s="14"/>
      <c r="D19" s="14"/>
      <c r="E19" s="15"/>
      <c r="F19" s="15"/>
      <c r="G19" s="16"/>
    </row>
    <row r="20" spans="1:7" x14ac:dyDescent="0.25">
      <c r="A20" s="7"/>
      <c r="B20" s="18"/>
      <c r="C20" s="14"/>
      <c r="D20" s="14"/>
      <c r="E20" s="15"/>
      <c r="F20" s="15"/>
      <c r="G20" s="16"/>
    </row>
    <row r="21" spans="1:7" x14ac:dyDescent="0.25">
      <c r="A21" s="19">
        <v>1.2</v>
      </c>
      <c r="B21" s="13" t="s">
        <v>23</v>
      </c>
      <c r="C21" s="14"/>
      <c r="D21" s="14"/>
      <c r="E21" s="15"/>
      <c r="F21" s="15"/>
      <c r="G21" s="16"/>
    </row>
    <row r="22" spans="1:7" ht="45" x14ac:dyDescent="0.25">
      <c r="A22" s="17">
        <v>1</v>
      </c>
      <c r="B22" s="20" t="s">
        <v>60</v>
      </c>
      <c r="C22" s="21" t="s">
        <v>24</v>
      </c>
      <c r="D22" s="22">
        <v>1</v>
      </c>
      <c r="E22" s="23"/>
      <c r="F22" s="23"/>
      <c r="G22" s="24">
        <f>D22*(E22+F22)</f>
        <v>0</v>
      </c>
    </row>
    <row r="23" spans="1:7" x14ac:dyDescent="0.25">
      <c r="A23" s="7"/>
      <c r="B23" s="18"/>
      <c r="C23" s="14"/>
      <c r="D23" s="14"/>
      <c r="E23" s="15"/>
      <c r="F23" s="15"/>
      <c r="G23" s="24"/>
    </row>
    <row r="24" spans="1:7" x14ac:dyDescent="0.25">
      <c r="A24" s="19">
        <v>1.3</v>
      </c>
      <c r="B24" s="13" t="s">
        <v>25</v>
      </c>
      <c r="C24" s="14"/>
      <c r="D24" s="14"/>
      <c r="E24" s="25"/>
      <c r="F24" s="25"/>
      <c r="G24" s="24"/>
    </row>
    <row r="25" spans="1:7" x14ac:dyDescent="0.25">
      <c r="A25" s="17">
        <v>1</v>
      </c>
      <c r="B25" s="18" t="s">
        <v>26</v>
      </c>
      <c r="C25" s="21" t="s">
        <v>27</v>
      </c>
      <c r="D25" s="22">
        <v>1</v>
      </c>
      <c r="E25" s="25"/>
      <c r="F25" s="25"/>
      <c r="G25" s="24">
        <f t="shared" ref="G25:G28" si="0">D25*(E25+F25)</f>
        <v>0</v>
      </c>
    </row>
    <row r="26" spans="1:7" x14ac:dyDescent="0.25">
      <c r="A26" s="17"/>
      <c r="B26" s="18"/>
      <c r="C26" s="21"/>
      <c r="D26" s="22"/>
      <c r="E26" s="25"/>
      <c r="F26" s="25"/>
      <c r="G26" s="24"/>
    </row>
    <row r="27" spans="1:7" x14ac:dyDescent="0.25">
      <c r="A27" s="19">
        <v>1.4</v>
      </c>
      <c r="B27" s="13" t="s">
        <v>28</v>
      </c>
      <c r="C27" s="21"/>
      <c r="D27" s="14"/>
      <c r="E27" s="25"/>
      <c r="F27" s="25"/>
      <c r="G27" s="24"/>
    </row>
    <row r="28" spans="1:7" ht="30" x14ac:dyDescent="0.25">
      <c r="A28" s="17">
        <v>1</v>
      </c>
      <c r="B28" s="20" t="s">
        <v>29</v>
      </c>
      <c r="C28" s="21" t="s">
        <v>24</v>
      </c>
      <c r="D28" s="22">
        <v>1</v>
      </c>
      <c r="E28" s="26"/>
      <c r="F28" s="26"/>
      <c r="G28" s="24">
        <f t="shared" si="0"/>
        <v>0</v>
      </c>
    </row>
    <row r="29" spans="1:7" x14ac:dyDescent="0.25">
      <c r="A29" s="17"/>
      <c r="B29" s="20"/>
      <c r="C29" s="21"/>
      <c r="D29" s="22"/>
      <c r="E29" s="26"/>
      <c r="F29" s="26"/>
      <c r="G29" s="24"/>
    </row>
    <row r="30" spans="1:7" ht="15.75" thickBot="1" x14ac:dyDescent="0.3">
      <c r="A30" s="17"/>
      <c r="B30" s="18"/>
      <c r="C30" s="21"/>
      <c r="D30" s="22"/>
      <c r="E30" s="25"/>
      <c r="F30" s="25"/>
      <c r="G30" s="27"/>
    </row>
    <row r="31" spans="1:7" ht="15.75" x14ac:dyDescent="0.25">
      <c r="A31" s="120"/>
      <c r="B31" s="121" t="s">
        <v>30</v>
      </c>
      <c r="C31" s="122"/>
      <c r="D31" s="123"/>
      <c r="E31" s="124"/>
      <c r="F31" s="124"/>
      <c r="G31" s="125">
        <f>SUM(G22:G30)</f>
        <v>0</v>
      </c>
    </row>
    <row r="32" spans="1:7" ht="16.5" thickBot="1" x14ac:dyDescent="0.3">
      <c r="A32" s="126"/>
      <c r="B32" s="151" t="s">
        <v>31</v>
      </c>
      <c r="C32" s="151"/>
      <c r="D32" s="127"/>
      <c r="E32" s="128"/>
      <c r="F32" s="128"/>
      <c r="G32" s="129"/>
    </row>
    <row r="33" spans="1:9" x14ac:dyDescent="0.25">
      <c r="A33" s="114"/>
      <c r="B33" s="115" t="s">
        <v>64</v>
      </c>
      <c r="C33" s="116"/>
      <c r="D33" s="117"/>
      <c r="E33" s="118"/>
      <c r="F33" s="118"/>
      <c r="G33" s="119"/>
    </row>
    <row r="34" spans="1:9" x14ac:dyDescent="0.25">
      <c r="A34" s="34"/>
      <c r="B34" s="13" t="s">
        <v>34</v>
      </c>
      <c r="C34" s="35"/>
      <c r="D34" s="36"/>
      <c r="E34" s="36"/>
      <c r="F34" s="36"/>
      <c r="G34" s="36"/>
    </row>
    <row r="35" spans="1:9" x14ac:dyDescent="0.25">
      <c r="A35" s="12">
        <v>2.1</v>
      </c>
      <c r="B35" s="47" t="s">
        <v>32</v>
      </c>
      <c r="C35" s="35"/>
      <c r="D35" s="36"/>
      <c r="E35" s="36"/>
      <c r="F35" s="36"/>
      <c r="G35" s="36"/>
    </row>
    <row r="36" spans="1:9" ht="75" x14ac:dyDescent="0.25">
      <c r="A36" s="34"/>
      <c r="B36" s="48" t="s">
        <v>35</v>
      </c>
      <c r="C36" s="35"/>
      <c r="D36" s="36"/>
      <c r="E36" s="36"/>
      <c r="F36" s="36"/>
      <c r="G36" s="36"/>
    </row>
    <row r="37" spans="1:9" ht="45" x14ac:dyDescent="0.25">
      <c r="A37" s="34"/>
      <c r="B37" s="48" t="s">
        <v>36</v>
      </c>
      <c r="C37" s="35"/>
      <c r="D37" s="36"/>
      <c r="E37" s="36"/>
      <c r="F37" s="36"/>
      <c r="G37" s="36"/>
    </row>
    <row r="38" spans="1:9" ht="31.5" customHeight="1" x14ac:dyDescent="0.25">
      <c r="A38" s="34"/>
      <c r="B38" s="48" t="s">
        <v>37</v>
      </c>
      <c r="C38" s="35"/>
      <c r="D38" s="36"/>
      <c r="E38" s="36"/>
      <c r="F38" s="36"/>
      <c r="G38" s="36"/>
    </row>
    <row r="39" spans="1:9" ht="45" x14ac:dyDescent="0.25">
      <c r="A39" s="34"/>
      <c r="B39" s="48" t="s">
        <v>47</v>
      </c>
      <c r="C39" s="35"/>
      <c r="D39" s="36"/>
      <c r="E39" s="36"/>
      <c r="F39" s="36"/>
      <c r="G39" s="36"/>
    </row>
    <row r="40" spans="1:9" ht="30" x14ac:dyDescent="0.25">
      <c r="A40" s="34"/>
      <c r="B40" s="48" t="s">
        <v>38</v>
      </c>
      <c r="C40" s="35"/>
      <c r="D40" s="36"/>
      <c r="E40" s="36"/>
      <c r="F40" s="36"/>
      <c r="G40" s="36"/>
    </row>
    <row r="41" spans="1:9" x14ac:dyDescent="0.25">
      <c r="A41" s="34"/>
      <c r="B41" s="49"/>
      <c r="C41" s="35"/>
      <c r="D41" s="36"/>
      <c r="E41" s="36"/>
      <c r="F41" s="36"/>
      <c r="G41" s="36"/>
    </row>
    <row r="42" spans="1:9" x14ac:dyDescent="0.25">
      <c r="A42" s="33">
        <v>2.2000000000000002</v>
      </c>
      <c r="B42" s="50" t="s">
        <v>77</v>
      </c>
      <c r="C42" s="35"/>
      <c r="D42" s="36"/>
      <c r="E42" s="36"/>
      <c r="F42" s="36"/>
      <c r="G42" s="36"/>
    </row>
    <row r="43" spans="1:9" x14ac:dyDescent="0.25">
      <c r="A43" s="34">
        <v>1</v>
      </c>
      <c r="B43" s="49" t="s">
        <v>78</v>
      </c>
      <c r="C43" s="35" t="s">
        <v>39</v>
      </c>
      <c r="D43" s="36">
        <v>25</v>
      </c>
      <c r="E43" s="36"/>
      <c r="F43" s="36"/>
      <c r="G43" s="36">
        <f>D43*(E43+F43)</f>
        <v>0</v>
      </c>
      <c r="I43">
        <f>3.6+6.6+3.6+3.65+5+5+5+5+3.8+3.8+3.8+3.8</f>
        <v>52.649999999999991</v>
      </c>
    </row>
    <row r="44" spans="1:9" x14ac:dyDescent="0.25">
      <c r="A44" s="34">
        <v>2</v>
      </c>
      <c r="B44" s="49" t="s">
        <v>65</v>
      </c>
      <c r="C44" s="35" t="s">
        <v>27</v>
      </c>
      <c r="D44" s="36">
        <v>12</v>
      </c>
      <c r="E44" s="36"/>
      <c r="F44" s="36"/>
      <c r="G44" s="36">
        <f t="shared" ref="G44:G47" si="1">D44*(E44+F44)</f>
        <v>0</v>
      </c>
    </row>
    <row r="45" spans="1:9" x14ac:dyDescent="0.25">
      <c r="A45" s="34">
        <v>4</v>
      </c>
      <c r="B45" s="49" t="s">
        <v>79</v>
      </c>
      <c r="C45" s="35" t="s">
        <v>27</v>
      </c>
      <c r="D45" s="36">
        <f>D44*4</f>
        <v>48</v>
      </c>
      <c r="E45" s="36"/>
      <c r="F45" s="36"/>
      <c r="G45" s="36">
        <f t="shared" si="1"/>
        <v>0</v>
      </c>
    </row>
    <row r="46" spans="1:9" x14ac:dyDescent="0.25">
      <c r="A46" s="34">
        <v>5</v>
      </c>
      <c r="B46" s="49" t="s">
        <v>80</v>
      </c>
      <c r="C46" s="35" t="s">
        <v>27</v>
      </c>
      <c r="D46" s="36">
        <v>48</v>
      </c>
      <c r="E46" s="36"/>
      <c r="F46" s="36"/>
      <c r="G46" s="36">
        <f t="shared" si="1"/>
        <v>0</v>
      </c>
    </row>
    <row r="47" spans="1:9" x14ac:dyDescent="0.25">
      <c r="A47" s="34">
        <v>6</v>
      </c>
      <c r="B47" s="49" t="s">
        <v>66</v>
      </c>
      <c r="C47" s="21" t="s">
        <v>24</v>
      </c>
      <c r="D47" s="36">
        <v>1</v>
      </c>
      <c r="E47" s="36"/>
      <c r="F47" s="36"/>
      <c r="G47" s="36">
        <f t="shared" si="1"/>
        <v>0</v>
      </c>
    </row>
    <row r="48" spans="1:9" x14ac:dyDescent="0.25">
      <c r="A48" s="34"/>
      <c r="B48" s="49"/>
      <c r="C48" s="35"/>
      <c r="D48" s="36"/>
      <c r="E48" s="36"/>
      <c r="F48" s="36"/>
      <c r="G48" s="36"/>
    </row>
    <row r="49" spans="1:10" x14ac:dyDescent="0.25">
      <c r="A49" s="33">
        <v>2.2999999999999998</v>
      </c>
      <c r="B49" s="50" t="s">
        <v>81</v>
      </c>
      <c r="C49" s="35"/>
      <c r="D49" s="36"/>
      <c r="E49" s="36"/>
      <c r="F49" s="36"/>
      <c r="G49" s="36"/>
      <c r="I49">
        <f>(6*12)+3+3</f>
        <v>78</v>
      </c>
      <c r="J49">
        <f>I49*2</f>
        <v>156</v>
      </c>
    </row>
    <row r="50" spans="1:10" x14ac:dyDescent="0.25">
      <c r="A50" s="34">
        <v>1</v>
      </c>
      <c r="B50" s="49" t="s">
        <v>83</v>
      </c>
      <c r="C50" s="35" t="s">
        <v>39</v>
      </c>
      <c r="D50" s="36">
        <f>7.8+7.8+7.8+5.6+5.6+5.6+5.6</f>
        <v>45.800000000000004</v>
      </c>
      <c r="E50" s="36"/>
      <c r="F50" s="36"/>
      <c r="G50" s="36">
        <f t="shared" ref="G50:G63" si="2">D50*(E50+F50)</f>
        <v>0</v>
      </c>
      <c r="I50">
        <f>0.721+0.69+0.69+0.69+0.629</f>
        <v>3.42</v>
      </c>
    </row>
    <row r="51" spans="1:10" x14ac:dyDescent="0.25">
      <c r="A51" s="34"/>
      <c r="B51" s="49"/>
      <c r="C51" s="35"/>
      <c r="D51" s="36"/>
      <c r="E51" s="36"/>
      <c r="F51" s="36"/>
      <c r="G51" s="36"/>
      <c r="I51">
        <v>156</v>
      </c>
      <c r="J51" t="s">
        <v>67</v>
      </c>
    </row>
    <row r="52" spans="1:10" x14ac:dyDescent="0.25">
      <c r="A52" s="33">
        <v>2.4</v>
      </c>
      <c r="B52" s="50" t="s">
        <v>82</v>
      </c>
      <c r="C52" s="35"/>
      <c r="D52" s="36"/>
      <c r="E52" s="36"/>
      <c r="F52" s="36"/>
      <c r="G52" s="36"/>
      <c r="I52" t="e">
        <f>I51*#REF!/#REF!</f>
        <v>#REF!</v>
      </c>
    </row>
    <row r="53" spans="1:10" x14ac:dyDescent="0.25">
      <c r="A53" s="34">
        <v>1</v>
      </c>
      <c r="B53" s="49" t="s">
        <v>84</v>
      </c>
      <c r="C53" s="35" t="s">
        <v>39</v>
      </c>
      <c r="D53" s="36">
        <f>7.81*11</f>
        <v>85.91</v>
      </c>
      <c r="E53" s="36"/>
      <c r="F53" s="36"/>
      <c r="G53" s="36">
        <f t="shared" si="2"/>
        <v>0</v>
      </c>
      <c r="I53">
        <f>1.475+1.475+2+2+2</f>
        <v>8.9499999999999993</v>
      </c>
      <c r="J53">
        <f>I53*2</f>
        <v>17.899999999999999</v>
      </c>
    </row>
    <row r="54" spans="1:10" x14ac:dyDescent="0.25">
      <c r="A54" s="34"/>
      <c r="B54" s="49"/>
      <c r="C54" s="35"/>
      <c r="D54" s="36"/>
      <c r="E54" s="36"/>
      <c r="F54" s="36"/>
      <c r="G54" s="36"/>
    </row>
    <row r="55" spans="1:10" x14ac:dyDescent="0.25">
      <c r="A55" s="34"/>
      <c r="B55" s="49"/>
      <c r="C55" s="35"/>
      <c r="D55" s="36"/>
      <c r="E55" s="36"/>
      <c r="F55" s="36"/>
      <c r="G55" s="36"/>
    </row>
    <row r="56" spans="1:10" x14ac:dyDescent="0.25">
      <c r="A56" s="33">
        <v>2.5</v>
      </c>
      <c r="B56" s="50" t="s">
        <v>85</v>
      </c>
      <c r="C56" s="35"/>
      <c r="D56" s="36"/>
      <c r="E56" s="36"/>
      <c r="F56" s="36"/>
      <c r="G56" s="36"/>
    </row>
    <row r="57" spans="1:10" x14ac:dyDescent="0.25">
      <c r="A57" s="34">
        <v>1</v>
      </c>
      <c r="B57" s="49" t="s">
        <v>86</v>
      </c>
      <c r="C57" s="35" t="s">
        <v>87</v>
      </c>
      <c r="D57" s="36">
        <f>3.041+3.041</f>
        <v>6.0819999999999999</v>
      </c>
      <c r="E57" s="36"/>
      <c r="F57" s="36"/>
      <c r="G57" s="36">
        <f t="shared" si="2"/>
        <v>0</v>
      </c>
    </row>
    <row r="58" spans="1:10" x14ac:dyDescent="0.25">
      <c r="A58" s="34">
        <v>2</v>
      </c>
      <c r="B58" s="49" t="s">
        <v>88</v>
      </c>
      <c r="C58" s="35" t="s">
        <v>27</v>
      </c>
      <c r="D58" s="36">
        <v>2</v>
      </c>
      <c r="E58" s="36"/>
      <c r="F58" s="36"/>
      <c r="G58" s="36">
        <f t="shared" si="2"/>
        <v>0</v>
      </c>
    </row>
    <row r="59" spans="1:10" x14ac:dyDescent="0.25">
      <c r="A59" s="34">
        <v>3</v>
      </c>
      <c r="B59" s="49" t="s">
        <v>80</v>
      </c>
      <c r="C59" s="35" t="s">
        <v>27</v>
      </c>
      <c r="D59" s="36">
        <v>8</v>
      </c>
      <c r="E59" s="36"/>
      <c r="F59" s="36"/>
      <c r="G59" s="36">
        <f t="shared" si="2"/>
        <v>0</v>
      </c>
    </row>
    <row r="60" spans="1:10" x14ac:dyDescent="0.25">
      <c r="A60" s="34">
        <v>4</v>
      </c>
      <c r="B60" s="49" t="s">
        <v>89</v>
      </c>
      <c r="C60" s="35" t="s">
        <v>87</v>
      </c>
      <c r="D60" s="36">
        <f>0.8*11</f>
        <v>8.8000000000000007</v>
      </c>
      <c r="E60" s="36"/>
      <c r="F60" s="36"/>
      <c r="G60" s="36">
        <f t="shared" si="2"/>
        <v>0</v>
      </c>
    </row>
    <row r="61" spans="1:10" x14ac:dyDescent="0.25">
      <c r="A61" s="34">
        <v>5</v>
      </c>
      <c r="B61" s="49" t="s">
        <v>90</v>
      </c>
      <c r="C61" s="35" t="s">
        <v>87</v>
      </c>
      <c r="D61" s="36">
        <v>3.2</v>
      </c>
      <c r="E61" s="36"/>
      <c r="F61" s="36"/>
      <c r="G61" s="36">
        <f t="shared" si="2"/>
        <v>0</v>
      </c>
    </row>
    <row r="62" spans="1:10" x14ac:dyDescent="0.25">
      <c r="A62" s="34">
        <v>6</v>
      </c>
      <c r="B62" s="49" t="s">
        <v>91</v>
      </c>
      <c r="C62" s="35" t="s">
        <v>87</v>
      </c>
      <c r="D62" s="36">
        <f>1*6</f>
        <v>6</v>
      </c>
      <c r="E62" s="36"/>
      <c r="F62" s="36"/>
      <c r="G62" s="36">
        <f t="shared" si="2"/>
        <v>0</v>
      </c>
    </row>
    <row r="63" spans="1:10" x14ac:dyDescent="0.25">
      <c r="A63" s="34">
        <v>7</v>
      </c>
      <c r="B63" s="49" t="s">
        <v>92</v>
      </c>
      <c r="C63" s="35" t="s">
        <v>27</v>
      </c>
      <c r="D63" s="36">
        <v>11</v>
      </c>
      <c r="E63" s="36"/>
      <c r="F63" s="36"/>
      <c r="G63" s="36">
        <f t="shared" si="2"/>
        <v>0</v>
      </c>
    </row>
    <row r="64" spans="1:10" x14ac:dyDescent="0.25">
      <c r="A64" s="34"/>
      <c r="B64" s="49"/>
      <c r="C64" s="35"/>
      <c r="D64" s="36"/>
      <c r="E64" s="36"/>
      <c r="F64" s="36"/>
      <c r="G64" s="36"/>
    </row>
    <row r="65" spans="1:7" ht="15.75" thickBot="1" x14ac:dyDescent="0.3">
      <c r="A65" s="34"/>
      <c r="B65" s="49"/>
      <c r="C65" s="35"/>
      <c r="D65" s="36"/>
      <c r="E65" s="36"/>
      <c r="F65" s="36"/>
      <c r="G65" s="36"/>
    </row>
    <row r="66" spans="1:7" ht="15.75" x14ac:dyDescent="0.25">
      <c r="A66" s="120"/>
      <c r="B66" s="121" t="s">
        <v>76</v>
      </c>
      <c r="C66" s="122"/>
      <c r="D66" s="123"/>
      <c r="E66" s="124"/>
      <c r="F66" s="124"/>
      <c r="G66" s="125">
        <f>SUM(G40:G65)</f>
        <v>0</v>
      </c>
    </row>
    <row r="67" spans="1:7" ht="16.5" thickBot="1" x14ac:dyDescent="0.3">
      <c r="A67" s="126"/>
      <c r="B67" s="151" t="s">
        <v>33</v>
      </c>
      <c r="C67" s="151"/>
      <c r="D67" s="127"/>
      <c r="E67" s="128"/>
      <c r="F67" s="128"/>
      <c r="G67" s="129"/>
    </row>
    <row r="68" spans="1:7" x14ac:dyDescent="0.25">
      <c r="A68" s="114"/>
      <c r="B68" s="115" t="s">
        <v>43</v>
      </c>
      <c r="C68" s="116"/>
      <c r="D68" s="117"/>
      <c r="E68" s="118"/>
      <c r="F68" s="118"/>
      <c r="G68" s="119"/>
    </row>
    <row r="69" spans="1:7" x14ac:dyDescent="0.25">
      <c r="A69" s="33"/>
      <c r="B69" s="50" t="s">
        <v>71</v>
      </c>
      <c r="C69" s="35"/>
      <c r="D69" s="36"/>
      <c r="E69" s="36"/>
      <c r="F69" s="36"/>
      <c r="G69" s="36"/>
    </row>
    <row r="70" spans="1:7" x14ac:dyDescent="0.25">
      <c r="A70" s="33">
        <v>3.1</v>
      </c>
      <c r="B70" s="58" t="s">
        <v>32</v>
      </c>
      <c r="C70" s="27"/>
      <c r="D70" s="27"/>
      <c r="E70" s="36"/>
      <c r="F70" s="36"/>
      <c r="G70" s="36"/>
    </row>
    <row r="71" spans="1:7" ht="45" x14ac:dyDescent="0.25">
      <c r="A71" s="27"/>
      <c r="B71" s="59" t="s">
        <v>46</v>
      </c>
      <c r="C71" s="27"/>
      <c r="D71" s="27"/>
      <c r="E71" s="36"/>
      <c r="F71" s="36"/>
      <c r="G71" s="36"/>
    </row>
    <row r="72" spans="1:7" ht="60" customHeight="1" x14ac:dyDescent="0.25">
      <c r="A72" s="27"/>
      <c r="B72" s="48" t="s">
        <v>35</v>
      </c>
      <c r="C72" s="27"/>
      <c r="D72" s="27"/>
      <c r="E72" s="36"/>
      <c r="F72" s="36"/>
      <c r="G72" s="36"/>
    </row>
    <row r="73" spans="1:7" ht="45" x14ac:dyDescent="0.25">
      <c r="A73" s="27"/>
      <c r="B73" s="48" t="s">
        <v>47</v>
      </c>
      <c r="C73" s="27"/>
      <c r="D73" s="27"/>
      <c r="E73" s="36"/>
      <c r="F73" s="36"/>
      <c r="G73" s="36"/>
    </row>
    <row r="74" spans="1:7" x14ac:dyDescent="0.25">
      <c r="A74" s="25"/>
      <c r="B74" s="48"/>
      <c r="C74" s="27"/>
      <c r="D74" s="27"/>
      <c r="E74" s="36"/>
      <c r="F74" s="36"/>
      <c r="G74" s="36"/>
    </row>
    <row r="75" spans="1:7" x14ac:dyDescent="0.25">
      <c r="A75" s="33">
        <v>3.2</v>
      </c>
      <c r="B75" s="55" t="s">
        <v>42</v>
      </c>
      <c r="C75" s="35"/>
      <c r="D75" s="36"/>
      <c r="E75" s="36"/>
      <c r="F75" s="36"/>
      <c r="G75" s="36"/>
    </row>
    <row r="76" spans="1:7" x14ac:dyDescent="0.25">
      <c r="A76" s="34">
        <v>1</v>
      </c>
      <c r="B76" s="49" t="s">
        <v>93</v>
      </c>
      <c r="C76" s="35" t="s">
        <v>94</v>
      </c>
      <c r="D76" s="36">
        <v>45</v>
      </c>
      <c r="E76" s="36"/>
      <c r="F76" s="36"/>
      <c r="G76" s="36">
        <f t="shared" ref="G76:G79" si="3">D76*(E76+F76)</f>
        <v>0</v>
      </c>
    </row>
    <row r="77" spans="1:7" x14ac:dyDescent="0.25">
      <c r="A77" s="34"/>
      <c r="B77" s="49"/>
      <c r="C77" s="35"/>
      <c r="D77" s="36"/>
      <c r="E77" s="36"/>
      <c r="F77" s="36"/>
      <c r="G77" s="36"/>
    </row>
    <row r="78" spans="1:7" s="68" customFormat="1" ht="15" customHeight="1" x14ac:dyDescent="0.25">
      <c r="A78" s="37"/>
      <c r="B78" s="53"/>
      <c r="C78" s="66"/>
      <c r="D78" s="67"/>
      <c r="E78" s="67"/>
      <c r="F78" s="67"/>
      <c r="G78" s="67"/>
    </row>
    <row r="79" spans="1:7" x14ac:dyDescent="0.25">
      <c r="A79" s="34"/>
      <c r="B79" s="49"/>
      <c r="C79" s="35"/>
      <c r="D79" s="36"/>
      <c r="E79" s="36"/>
      <c r="F79" s="36"/>
      <c r="G79" s="36"/>
    </row>
    <row r="80" spans="1:7" ht="15.75" thickBot="1" x14ac:dyDescent="0.3">
      <c r="A80" s="27"/>
      <c r="B80" s="49"/>
      <c r="C80" s="46"/>
      <c r="D80" s="46"/>
      <c r="E80" s="46"/>
      <c r="F80" s="46"/>
      <c r="G80" s="46"/>
    </row>
    <row r="81" spans="1:7" ht="15.75" x14ac:dyDescent="0.25">
      <c r="A81" s="120"/>
      <c r="B81" s="121" t="s">
        <v>75</v>
      </c>
      <c r="C81" s="122"/>
      <c r="D81" s="123"/>
      <c r="E81" s="124"/>
      <c r="F81" s="124"/>
      <c r="G81" s="125">
        <f>SUM(G74:G80)</f>
        <v>0</v>
      </c>
    </row>
    <row r="82" spans="1:7" ht="16.5" thickBot="1" x14ac:dyDescent="0.3">
      <c r="A82" s="126"/>
      <c r="B82" s="151" t="s">
        <v>44</v>
      </c>
      <c r="C82" s="151"/>
      <c r="D82" s="127"/>
      <c r="E82" s="128"/>
      <c r="F82" s="128"/>
      <c r="G82" s="129"/>
    </row>
    <row r="83" spans="1:7" x14ac:dyDescent="0.25">
      <c r="A83" s="114"/>
      <c r="B83" s="115" t="s">
        <v>45</v>
      </c>
      <c r="C83" s="116"/>
      <c r="D83" s="117"/>
      <c r="E83" s="118"/>
      <c r="F83" s="118"/>
      <c r="G83" s="119"/>
    </row>
    <row r="84" spans="1:7" x14ac:dyDescent="0.25">
      <c r="A84" s="33"/>
      <c r="B84" s="50" t="s">
        <v>40</v>
      </c>
      <c r="C84" s="35"/>
      <c r="D84" s="36"/>
      <c r="E84" s="36"/>
      <c r="F84" s="36"/>
      <c r="G84" s="36"/>
    </row>
    <row r="85" spans="1:7" x14ac:dyDescent="0.25">
      <c r="A85" s="33">
        <v>4.0999999999999996</v>
      </c>
      <c r="B85" s="51" t="s">
        <v>32</v>
      </c>
      <c r="C85" s="27"/>
      <c r="D85" s="27"/>
      <c r="E85" s="27"/>
      <c r="F85" s="27"/>
      <c r="G85" s="27"/>
    </row>
    <row r="86" spans="1:7" ht="75" x14ac:dyDescent="0.25">
      <c r="A86" s="27"/>
      <c r="B86" s="52" t="s">
        <v>41</v>
      </c>
      <c r="C86" s="27"/>
      <c r="D86" s="27"/>
      <c r="E86" s="27"/>
      <c r="F86" s="27"/>
      <c r="G86" s="27"/>
    </row>
    <row r="87" spans="1:7" ht="30" x14ac:dyDescent="0.25">
      <c r="A87" s="27"/>
      <c r="B87" s="52" t="s">
        <v>68</v>
      </c>
      <c r="C87" s="27"/>
      <c r="D87" s="27"/>
      <c r="E87" s="27"/>
      <c r="F87" s="27"/>
      <c r="G87" s="27"/>
    </row>
    <row r="88" spans="1:7" x14ac:dyDescent="0.25">
      <c r="A88" s="25"/>
      <c r="B88" s="52"/>
      <c r="C88" s="27"/>
      <c r="D88" s="27"/>
      <c r="E88" s="27"/>
      <c r="F88" s="27"/>
      <c r="G88" s="27"/>
    </row>
    <row r="89" spans="1:7" ht="15" customHeight="1" x14ac:dyDescent="0.25">
      <c r="A89" s="54">
        <v>4.2</v>
      </c>
      <c r="B89" s="65" t="s">
        <v>95</v>
      </c>
      <c r="C89" s="27"/>
      <c r="D89" s="27"/>
      <c r="E89" s="27"/>
      <c r="F89" s="27"/>
      <c r="G89" s="27"/>
    </row>
    <row r="90" spans="1:7" ht="30" x14ac:dyDescent="0.25">
      <c r="A90" s="37">
        <v>1</v>
      </c>
      <c r="B90" s="45" t="s">
        <v>96</v>
      </c>
      <c r="C90" s="21" t="s">
        <v>24</v>
      </c>
      <c r="D90" s="27">
        <v>1</v>
      </c>
      <c r="E90" s="27"/>
      <c r="F90" s="27"/>
      <c r="G90" s="27">
        <f>D90*(E90+F90)</f>
        <v>0</v>
      </c>
    </row>
    <row r="91" spans="1:7" x14ac:dyDescent="0.25">
      <c r="A91" s="37"/>
      <c r="B91" s="45"/>
      <c r="C91" s="24"/>
      <c r="D91" s="27"/>
      <c r="E91" s="27"/>
      <c r="F91" s="27"/>
      <c r="G91" s="27"/>
    </row>
    <row r="92" spans="1:7" x14ac:dyDescent="0.25">
      <c r="A92" s="38"/>
      <c r="B92" s="38"/>
      <c r="C92" s="38"/>
      <c r="D92" s="38"/>
      <c r="E92" s="38"/>
      <c r="F92" s="38"/>
      <c r="G92" s="38"/>
    </row>
    <row r="93" spans="1:7" ht="15.75" x14ac:dyDescent="0.25">
      <c r="A93" s="39"/>
      <c r="B93" s="40" t="s">
        <v>74</v>
      </c>
      <c r="C93" s="28"/>
      <c r="D93" s="29"/>
      <c r="E93" s="30"/>
      <c r="F93" s="41"/>
      <c r="G93" s="42">
        <f>SUM(G88:G92)</f>
        <v>0</v>
      </c>
    </row>
    <row r="94" spans="1:7" ht="15.75" customHeight="1" x14ac:dyDescent="0.25">
      <c r="A94" s="43"/>
      <c r="B94" s="145" t="s">
        <v>48</v>
      </c>
      <c r="C94" s="146"/>
      <c r="D94" s="31"/>
      <c r="E94" s="32"/>
      <c r="F94" s="44"/>
      <c r="G94" s="44"/>
    </row>
    <row r="95" spans="1:7" x14ac:dyDescent="0.25">
      <c r="A95" s="60"/>
      <c r="B95" s="71" t="s">
        <v>72</v>
      </c>
      <c r="C95" s="61"/>
      <c r="D95" s="62"/>
      <c r="E95" s="63"/>
      <c r="F95" s="63"/>
      <c r="G95" s="64"/>
    </row>
    <row r="96" spans="1:7" ht="15.75" x14ac:dyDescent="0.25">
      <c r="A96" s="35"/>
      <c r="B96" s="72" t="s">
        <v>56</v>
      </c>
      <c r="C96" s="35"/>
      <c r="D96" s="35"/>
      <c r="E96" s="35"/>
      <c r="F96" s="35"/>
      <c r="G96" s="35"/>
    </row>
    <row r="97" spans="1:7" x14ac:dyDescent="0.25">
      <c r="A97" s="57">
        <v>5.0999999999999996</v>
      </c>
      <c r="B97" s="56" t="s">
        <v>57</v>
      </c>
      <c r="C97" s="35"/>
      <c r="D97" s="35"/>
      <c r="E97" s="35"/>
      <c r="F97" s="35"/>
      <c r="G97" s="35"/>
    </row>
    <row r="98" spans="1:7" x14ac:dyDescent="0.25">
      <c r="A98" s="57"/>
      <c r="B98" s="56"/>
      <c r="C98" s="35"/>
      <c r="D98" s="35"/>
      <c r="E98" s="35"/>
      <c r="F98" s="35"/>
      <c r="G98" s="35"/>
    </row>
    <row r="99" spans="1:7" x14ac:dyDescent="0.25">
      <c r="A99" s="57"/>
      <c r="B99" s="56"/>
      <c r="C99" s="35"/>
      <c r="D99" s="35"/>
      <c r="E99" s="35"/>
      <c r="F99" s="35"/>
      <c r="G99" s="35"/>
    </row>
    <row r="100" spans="1:7" x14ac:dyDescent="0.25">
      <c r="A100" s="35"/>
      <c r="B100" s="73"/>
      <c r="C100" s="35"/>
      <c r="D100" s="35"/>
      <c r="E100" s="35"/>
      <c r="F100" s="35"/>
      <c r="G100" s="35"/>
    </row>
    <row r="101" spans="1:7" x14ac:dyDescent="0.25">
      <c r="A101" s="35"/>
      <c r="B101" s="73"/>
      <c r="C101" s="35"/>
      <c r="D101" s="35"/>
      <c r="E101" s="35"/>
      <c r="F101" s="35"/>
      <c r="G101" s="35"/>
    </row>
    <row r="102" spans="1:7" x14ac:dyDescent="0.25">
      <c r="A102" s="35"/>
      <c r="B102" s="73"/>
      <c r="C102" s="35"/>
      <c r="D102" s="35"/>
      <c r="E102" s="35"/>
      <c r="F102" s="35"/>
      <c r="G102" s="35"/>
    </row>
    <row r="103" spans="1:7" x14ac:dyDescent="0.25">
      <c r="A103" s="35"/>
      <c r="B103" s="73"/>
      <c r="C103" s="35"/>
      <c r="D103" s="35"/>
      <c r="E103" s="35"/>
      <c r="F103" s="35"/>
      <c r="G103" s="35"/>
    </row>
    <row r="104" spans="1:7" x14ac:dyDescent="0.25">
      <c r="A104" s="35"/>
      <c r="B104" s="73"/>
      <c r="C104" s="35"/>
      <c r="D104" s="35"/>
      <c r="E104" s="35"/>
      <c r="F104" s="35"/>
      <c r="G104" s="35"/>
    </row>
    <row r="105" spans="1:7" x14ac:dyDescent="0.25">
      <c r="A105" s="35"/>
      <c r="B105" s="73"/>
      <c r="C105" s="35"/>
      <c r="D105" s="35"/>
      <c r="E105" s="35"/>
      <c r="F105" s="35"/>
      <c r="G105" s="35"/>
    </row>
    <row r="106" spans="1:7" x14ac:dyDescent="0.25">
      <c r="A106" s="35"/>
      <c r="B106" s="73"/>
      <c r="C106" s="35"/>
      <c r="D106" s="35"/>
      <c r="E106" s="35"/>
      <c r="F106" s="35"/>
      <c r="G106" s="35"/>
    </row>
    <row r="107" spans="1:7" x14ac:dyDescent="0.25">
      <c r="A107" s="57">
        <v>5.2</v>
      </c>
      <c r="B107" s="56" t="s">
        <v>58</v>
      </c>
      <c r="C107" s="35"/>
      <c r="D107" s="35"/>
      <c r="E107" s="35"/>
      <c r="F107" s="35"/>
      <c r="G107" s="35"/>
    </row>
    <row r="108" spans="1:7" x14ac:dyDescent="0.25">
      <c r="A108" s="35"/>
      <c r="B108" s="73"/>
      <c r="C108" s="35"/>
      <c r="D108" s="35"/>
      <c r="E108" s="35"/>
      <c r="F108" s="35"/>
      <c r="G108" s="35"/>
    </row>
    <row r="109" spans="1:7" x14ac:dyDescent="0.25">
      <c r="A109" s="35"/>
      <c r="B109" s="73"/>
      <c r="C109" s="35"/>
      <c r="D109" s="35"/>
      <c r="E109" s="35"/>
      <c r="F109" s="35"/>
      <c r="G109" s="35"/>
    </row>
    <row r="110" spans="1:7" x14ac:dyDescent="0.25">
      <c r="A110" s="35"/>
      <c r="B110" s="73"/>
      <c r="C110" s="35"/>
      <c r="D110" s="35"/>
      <c r="E110" s="35"/>
      <c r="F110" s="35"/>
      <c r="G110" s="35"/>
    </row>
    <row r="111" spans="1:7" x14ac:dyDescent="0.25">
      <c r="A111" s="35"/>
      <c r="B111" s="73"/>
      <c r="C111" s="35"/>
      <c r="D111" s="35"/>
      <c r="E111" s="35"/>
      <c r="F111" s="35"/>
      <c r="G111" s="35"/>
    </row>
    <row r="112" spans="1:7" x14ac:dyDescent="0.25">
      <c r="A112" s="35"/>
      <c r="B112" s="73"/>
      <c r="C112" s="35"/>
      <c r="D112" s="35"/>
      <c r="E112" s="35"/>
      <c r="F112" s="35"/>
      <c r="G112" s="35"/>
    </row>
    <row r="113" spans="1:7" x14ac:dyDescent="0.25">
      <c r="A113" s="35"/>
      <c r="B113" s="73"/>
      <c r="C113" s="35"/>
      <c r="D113" s="35"/>
      <c r="E113" s="35"/>
      <c r="F113" s="35"/>
      <c r="G113" s="35"/>
    </row>
    <row r="114" spans="1:7" x14ac:dyDescent="0.25">
      <c r="A114" s="35"/>
      <c r="B114" s="73"/>
      <c r="C114" s="35"/>
      <c r="D114" s="35"/>
      <c r="E114" s="35"/>
      <c r="F114" s="35"/>
      <c r="G114" s="35"/>
    </row>
    <row r="115" spans="1:7" x14ac:dyDescent="0.25">
      <c r="A115" s="35"/>
      <c r="B115" s="73"/>
      <c r="C115" s="35"/>
      <c r="D115" s="35"/>
      <c r="E115" s="35"/>
      <c r="F115" s="35"/>
      <c r="G115" s="35"/>
    </row>
    <row r="116" spans="1:7" x14ac:dyDescent="0.25">
      <c r="A116" s="35"/>
      <c r="B116" s="73"/>
      <c r="C116" s="35"/>
      <c r="D116" s="35"/>
      <c r="E116" s="35"/>
      <c r="F116" s="35"/>
      <c r="G116" s="35"/>
    </row>
    <row r="117" spans="1:7" ht="15.75" x14ac:dyDescent="0.25">
      <c r="A117" s="39"/>
      <c r="B117" s="40" t="s">
        <v>73</v>
      </c>
      <c r="C117" s="28"/>
      <c r="D117" s="29"/>
      <c r="E117" s="30"/>
      <c r="F117" s="41"/>
      <c r="G117" s="42">
        <f>SUM(G97:G116)</f>
        <v>0</v>
      </c>
    </row>
    <row r="118" spans="1:7" ht="15.75" x14ac:dyDescent="0.25">
      <c r="A118" s="43"/>
      <c r="B118" s="145" t="s">
        <v>59</v>
      </c>
      <c r="C118" s="146"/>
      <c r="D118" s="31"/>
      <c r="E118" s="32"/>
      <c r="F118" s="44"/>
      <c r="G118" s="44"/>
    </row>
  </sheetData>
  <mergeCells count="7">
    <mergeCell ref="B118:C118"/>
    <mergeCell ref="B94:C94"/>
    <mergeCell ref="A1:G1"/>
    <mergeCell ref="A2:G2"/>
    <mergeCell ref="B32:C32"/>
    <mergeCell ref="B67:C67"/>
    <mergeCell ref="B82:C82"/>
  </mergeCells>
  <pageMargins left="0.7" right="0.7" top="0.75" bottom="0.75" header="0.3" footer="0.3"/>
  <pageSetup scale="50" orientation="portrait" r:id="rId1"/>
  <rowBreaks count="2" manualBreakCount="2">
    <brk id="32" max="6" man="1"/>
    <brk id="94"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vt:lpstr>
      <vt:lpstr>SUM</vt:lpstr>
      <vt:lpstr>BOQ</vt:lpstr>
      <vt:lpstr>BOQ!Print_Area</vt:lpstr>
      <vt:lpstr>SUM!Print_Area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Moosa Aleem</cp:lastModifiedBy>
  <cp:lastPrinted>2025-06-30T02:41:01Z</cp:lastPrinted>
  <dcterms:created xsi:type="dcterms:W3CDTF">2015-06-05T18:17:20Z</dcterms:created>
  <dcterms:modified xsi:type="dcterms:W3CDTF">2025-06-30T02:41:46Z</dcterms:modified>
</cp:coreProperties>
</file>