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25"/>
  <workbookPr showObjects="placeholders"/>
  <mc:AlternateContent xmlns:mc="http://schemas.openxmlformats.org/markup-compatibility/2006">
    <mc:Choice Requires="x15">
      <x15ac:absPath xmlns:x15ac="http://schemas.microsoft.com/office/spreadsheetml/2010/11/ac" url="C:\Users\52327\Downloads\"/>
    </mc:Choice>
  </mc:AlternateContent>
  <xr:revisionPtr revIDLastSave="0" documentId="11_4AFE02F6BA4882D515BBAEF30474A9A064E4A5E1" xr6:coauthVersionLast="47" xr6:coauthVersionMax="47" xr10:uidLastSave="{00000000-0000-0000-0000-000000000000}"/>
  <bookViews>
    <workbookView xWindow="0" yWindow="0" windowWidth="21600" windowHeight="8865" tabRatio="876" xr2:uid="{00000000-000D-0000-FFFF-FFFF00000000}"/>
  </bookViews>
  <sheets>
    <sheet name="Cover" sheetId="73" r:id="rId1"/>
    <sheet name="BOQ Summary" sheetId="62" r:id="rId2"/>
    <sheet name="BOQ " sheetId="72" r:id="rId3"/>
  </sheets>
  <definedNames>
    <definedName name="_xlnm.Print_Area" localSheetId="2">'BOQ '!$A$1:$J$250</definedName>
    <definedName name="_xlnm.Print_Area" localSheetId="1">'BOQ Summary'!$A$1:$D$20</definedName>
    <definedName name="_xlnm.Print_Area" localSheetId="0">Cover!$A$1:$I$41</definedName>
    <definedName name="_xlnm.Print_Titles" localSheetId="2">'BOQ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62" l="1"/>
  <c r="J247" i="72"/>
  <c r="J250" i="72" s="1"/>
  <c r="D17" i="62" s="1"/>
  <c r="J241" i="72"/>
  <c r="J239" i="72"/>
  <c r="J237" i="72"/>
  <c r="J235" i="72"/>
  <c r="J233" i="72"/>
  <c r="J226" i="72"/>
  <c r="J221" i="72"/>
  <c r="J222" i="72"/>
  <c r="J220" i="72"/>
  <c r="J214" i="72"/>
  <c r="J199" i="72"/>
  <c r="J203" i="72"/>
  <c r="J207" i="72"/>
  <c r="J195" i="72"/>
  <c r="J183" i="72"/>
  <c r="J179" i="72"/>
  <c r="J175" i="72"/>
  <c r="J171" i="72"/>
  <c r="J167" i="72"/>
  <c r="J155" i="72"/>
  <c r="J157" i="72" s="1"/>
  <c r="D12" i="62" s="1"/>
  <c r="J143" i="72"/>
  <c r="J146" i="72" s="1"/>
  <c r="D11" i="62" s="1"/>
  <c r="J130" i="72"/>
  <c r="J131" i="72"/>
  <c r="J129" i="72"/>
  <c r="J126" i="72"/>
  <c r="J125" i="72"/>
  <c r="J121" i="72"/>
  <c r="J122" i="72"/>
  <c r="J120" i="72"/>
  <c r="J116" i="72"/>
  <c r="J115" i="72"/>
  <c r="J112" i="72"/>
  <c r="J108" i="72"/>
  <c r="J109" i="72"/>
  <c r="J107" i="72"/>
  <c r="J103" i="72"/>
  <c r="J102" i="72"/>
  <c r="J99" i="72"/>
  <c r="J95" i="72"/>
  <c r="J96" i="72"/>
  <c r="J94" i="72"/>
  <c r="J89" i="72"/>
  <c r="J68" i="72"/>
  <c r="J64" i="72"/>
  <c r="J60" i="72"/>
  <c r="J56" i="72"/>
  <c r="J53" i="72"/>
  <c r="J48" i="72"/>
  <c r="J43" i="72"/>
  <c r="C13" i="62"/>
  <c r="J243" i="72" l="1"/>
  <c r="D16" i="62" s="1"/>
  <c r="J228" i="72"/>
  <c r="D15" i="62" s="1"/>
  <c r="J209" i="72"/>
  <c r="D14" i="62" s="1"/>
  <c r="J185" i="72"/>
  <c r="D13" i="62" s="1"/>
  <c r="J71" i="72"/>
  <c r="D9" i="62" s="1"/>
  <c r="J133" i="72"/>
  <c r="D10" i="62" s="1"/>
  <c r="C14" i="62"/>
  <c r="C12" i="62"/>
  <c r="C11" i="62"/>
  <c r="C10" i="62"/>
  <c r="C9" i="62"/>
  <c r="E109" i="72"/>
  <c r="E108" i="72"/>
  <c r="E107" i="72"/>
  <c r="C15" i="62" l="1"/>
  <c r="C16" i="62" l="1"/>
  <c r="C17" i="62" l="1"/>
  <c r="A3" i="62" l="1"/>
  <c r="A2" i="72" s="1"/>
  <c r="C8" i="62"/>
  <c r="D18" i="62" l="1"/>
  <c r="D19" i="62" s="1"/>
  <c r="D20" i="62" s="1"/>
</calcChain>
</file>

<file path=xl/sharedStrings.xml><?xml version="1.0" encoding="utf-8"?>
<sst xmlns="http://schemas.openxmlformats.org/spreadsheetml/2006/main" count="374" uniqueCount="252">
  <si>
    <t>BILL OF QUANTITIES</t>
  </si>
  <si>
    <t>VILIMALE HOSPITAL PARK</t>
  </si>
  <si>
    <t>CLIENT : MALE' GROUP OF HOSPITALS</t>
  </si>
  <si>
    <t>SUMMARY OF BILLS OF QUANTITIES</t>
  </si>
  <si>
    <t>DESCRIPTION</t>
  </si>
  <si>
    <t>AMOUNT</t>
  </si>
  <si>
    <r>
      <rPr>
        <b/>
        <sz val="11"/>
        <color indexed="8"/>
        <rFont val="Calibri"/>
        <family val="2"/>
        <scheme val="minor"/>
      </rPr>
      <t>TOTAL</t>
    </r>
    <r>
      <rPr>
        <b/>
        <sz val="11"/>
        <color theme="1"/>
        <rFont val="Calibri"/>
        <family val="2"/>
        <scheme val="minor"/>
      </rPr>
      <t xml:space="preserve">  AMOUNT</t>
    </r>
  </si>
  <si>
    <t>GST 8%</t>
  </si>
  <si>
    <r>
      <rPr>
        <b/>
        <sz val="11"/>
        <color indexed="8"/>
        <rFont val="Calibri"/>
        <family val="2"/>
        <scheme val="minor"/>
      </rPr>
      <t>TOTAL</t>
    </r>
    <r>
      <rPr>
        <b/>
        <sz val="11"/>
        <color theme="1"/>
        <rFont val="Calibri"/>
        <family val="2"/>
        <scheme val="minor"/>
      </rPr>
      <t xml:space="preserve">  AMOUNT including GST</t>
    </r>
  </si>
  <si>
    <t xml:space="preserve"> Republic of Maldives</t>
  </si>
  <si>
    <t>ITEM</t>
  </si>
  <si>
    <t>UNIT</t>
  </si>
  <si>
    <t>QTY</t>
  </si>
  <si>
    <t>Rate</t>
  </si>
  <si>
    <t>Amount</t>
  </si>
  <si>
    <t>1.0.00</t>
  </si>
  <si>
    <t>Bill №: 01 - PRELIMINARIES</t>
  </si>
  <si>
    <t>1.1.00</t>
  </si>
  <si>
    <t>GENERAL NOTES</t>
  </si>
  <si>
    <t>Abbreviations</t>
  </si>
  <si>
    <t>m</t>
  </si>
  <si>
    <t xml:space="preserve"> - metre</t>
  </si>
  <si>
    <t>nr</t>
  </si>
  <si>
    <t xml:space="preserve"> - numbers</t>
  </si>
  <si>
    <t>m3</t>
  </si>
  <si>
    <t xml:space="preserve"> - cubic metres</t>
  </si>
  <si>
    <t>m2</t>
  </si>
  <si>
    <t xml:space="preserve"> - square metres</t>
  </si>
  <si>
    <t xml:space="preserve"> - linear metre</t>
  </si>
  <si>
    <t>t</t>
  </si>
  <si>
    <t xml:space="preserve"> - tons</t>
  </si>
  <si>
    <t>inc.</t>
  </si>
  <si>
    <t xml:space="preserve"> - including</t>
  </si>
  <si>
    <t>mm</t>
  </si>
  <si>
    <t xml:space="preserve"> - millimetre</t>
  </si>
  <si>
    <t>SS</t>
  </si>
  <si>
    <t xml:space="preserve"> - stainless steel</t>
  </si>
  <si>
    <t>GI</t>
  </si>
  <si>
    <t xml:space="preserve"> - galvanized iron</t>
  </si>
  <si>
    <t>1.2.00</t>
  </si>
  <si>
    <t>SITE MANAGEMENT COSTS</t>
  </si>
  <si>
    <t>Allow for all on and off site management cost including costs of foreman and assistants, temporary services, telephone, fax, hoardings &amp; similar.</t>
  </si>
  <si>
    <t>1.3.00</t>
  </si>
  <si>
    <t>SIGN BOARD</t>
  </si>
  <si>
    <t>Allow for sign board.</t>
  </si>
  <si>
    <t>1.4.00</t>
  </si>
  <si>
    <t>CLEAN-UP</t>
  </si>
  <si>
    <t>Allow for clean-up upon completion of works.</t>
  </si>
  <si>
    <t>item</t>
  </si>
  <si>
    <t>1.5.00</t>
  </si>
  <si>
    <t>TOTAL OF BILL №: 01 - Carried Over To Summary</t>
  </si>
  <si>
    <t>2.0.00</t>
  </si>
  <si>
    <t>Bill №: 02 - SITE PREPARATION, EARTHWORKS AND SUB-BASE WORKS</t>
  </si>
  <si>
    <t>2.1.00</t>
  </si>
  <si>
    <t xml:space="preserve">GENERAL </t>
  </si>
  <si>
    <t xml:space="preserve">(a) </t>
  </si>
  <si>
    <t>Rates shall include for: leveling, grading, trimming, compacting to faces of excavation, keep sides plumb, backfilling, consolidating, and disposing surplus soil.</t>
  </si>
  <si>
    <t>(b)</t>
  </si>
  <si>
    <t xml:space="preserve">Rate shall include for taking all Authority approvals and neccesary mitigtion  measures </t>
  </si>
  <si>
    <t>2.2.00</t>
  </si>
  <si>
    <t>SITE CLEARING</t>
  </si>
  <si>
    <t>2.2.01</t>
  </si>
  <si>
    <t>Clear the area of site from rubbish and vegetable matters, stumps, roots. Rates shall include for removal of trees and tree stumps and disposal of such materials to a site approved by local authorities.</t>
  </si>
  <si>
    <r>
      <t>m</t>
    </r>
    <r>
      <rPr>
        <vertAlign val="superscript"/>
        <sz val="10"/>
        <color theme="1"/>
        <rFont val="Calibri"/>
        <family val="2"/>
        <scheme val="minor"/>
      </rPr>
      <t>2</t>
    </r>
  </si>
  <si>
    <t>2.3.00</t>
  </si>
  <si>
    <t>EXCAVATION</t>
  </si>
  <si>
    <t>Excavation quantities are measured to the faces of concrete members. Rates shall include for all the additional excavation required to place the formwork.</t>
  </si>
  <si>
    <t>2.3.01</t>
  </si>
  <si>
    <t xml:space="preserve">Excavation </t>
  </si>
  <si>
    <r>
      <t>m</t>
    </r>
    <r>
      <rPr>
        <vertAlign val="superscript"/>
        <sz val="10"/>
        <rFont val="Calibri"/>
        <family val="2"/>
        <scheme val="minor"/>
      </rPr>
      <t>3</t>
    </r>
  </si>
  <si>
    <t>2.4.00</t>
  </si>
  <si>
    <t>FILLING</t>
  </si>
  <si>
    <t>Rate shall include for: Back filling</t>
  </si>
  <si>
    <t>2.4.01</t>
  </si>
  <si>
    <t>Earth filling under ground slab</t>
  </si>
  <si>
    <t>PREPARATION, GRADING AND COMPACTION OF APPROVED SUBGRADE</t>
  </si>
  <si>
    <t>Preparation of the existing subgrade, including removal of loose and unsuitable materials, trimming, grading to the required levels and falls, watering where required, and mechanical compaction to achieve a firm, level and stable formation ready to receive the aggregate sub-base, complete with all labour, equipment and necessary works.</t>
  </si>
  <si>
    <t>Compacted earth</t>
  </si>
  <si>
    <t>SUPPLY, PLACE AND COMPACT 150 MM THICK APPROVED AGGREGATE SUB-BASE</t>
  </si>
  <si>
    <t>Supply, spread, level and compact 150 mm thick approved aggregate sub-base material over the prepared subgrade, including watering, grading, rolling and mechanical compaction to achieve a minimum 98% MDD, complete with all labour, materials, plant and equipment.</t>
  </si>
  <si>
    <t>150 mm thk Aggregate</t>
  </si>
  <si>
    <t>SAW-CUT CONTRACTION JOINTS</t>
  </si>
  <si>
    <t>Saw-cut contraction joints in concrete pavement, 5 mm wide and to a depth of 1/3 of slab thickness, at maximum 4.0 m centres, including cutting, cleaning and all necessary joint preparation, complete.</t>
  </si>
  <si>
    <t>Saw cut</t>
  </si>
  <si>
    <t>2.5.00</t>
  </si>
  <si>
    <t>DAMP-PROOF MEMBRANE</t>
  </si>
  <si>
    <t>Rate shall include for: dressing around and sealing to all penetrations,laps and turnups.</t>
  </si>
  <si>
    <t>2.5.01</t>
  </si>
  <si>
    <t xml:space="preserve">Polythene damp proof membrane (500 gauge) </t>
  </si>
  <si>
    <t>2.8.00</t>
  </si>
  <si>
    <t>TOTAL OF BILL №: 02 - Carried Over To Summary</t>
  </si>
  <si>
    <t>3.0.00</t>
  </si>
  <si>
    <t>Bill №: 03 - INSITU CONCRETE WORKS</t>
  </si>
  <si>
    <t>3.1.00</t>
  </si>
  <si>
    <t>GENERAL</t>
  </si>
  <si>
    <t>Rates shall include for: placing in position, making good after removal of formwork, mortar touch up to all concrete and casting in all required items; additional concrete required to conform to structural and excavated tolerances</t>
  </si>
  <si>
    <t xml:space="preserve">(b) </t>
  </si>
  <si>
    <t>Mix ratio for reinforced concrete shall be 1:2:3 and lean concrete shall be 1:2:6.</t>
  </si>
  <si>
    <t xml:space="preserve">(c) </t>
  </si>
  <si>
    <t>All structural concrete shall be GRADE M25 and lean concrete shall be GRADE M15</t>
  </si>
  <si>
    <t xml:space="preserve">(d) </t>
  </si>
  <si>
    <t>Rates shall include for: concrete, formwork, reinforcement, cleaning, fabrication, placing, the provision for all necessary temporary fixings and supports including tie wires and chair supports, laps, distribution bars and wastage.</t>
  </si>
  <si>
    <t xml:space="preserve">(e) </t>
  </si>
  <si>
    <t>Rates shall include for: all necessary boarding, supports, erecting, framing, temporary cambering, cutting, perforations for reinforcing bars, bolts, straps, ties, hangers, pipes and removal of formwork.</t>
  </si>
  <si>
    <t xml:space="preserve">(f) </t>
  </si>
  <si>
    <t>Rates shall include for: cleaning, fabrication, placing the provision for all necessary temporary fixings and supports including tie wires and chair supports, laps, distribution bars and wastage.</t>
  </si>
  <si>
    <t xml:space="preserve">(g) </t>
  </si>
  <si>
    <t>All reinforcing bars shall be high strength bars.</t>
  </si>
  <si>
    <t xml:space="preserve">(h) </t>
  </si>
  <si>
    <t>Slab soffits to be finished fairfaced, use plasteciser and formwork with reducing agent.</t>
  </si>
  <si>
    <t xml:space="preserve">(i) </t>
  </si>
  <si>
    <t>All exposed &amp; external concrete members shall be casted with Masterpel 777 or equivalent water proofing chemical.</t>
  </si>
  <si>
    <t>(j)</t>
  </si>
  <si>
    <t>Rate shall include for applying 2 coats of waterproofing chemical to substructure.(Below ground level)</t>
  </si>
  <si>
    <t>3.2.00</t>
  </si>
  <si>
    <t>MASS CONCRETE</t>
  </si>
  <si>
    <t>Quantity is measured to the edges of concrete foundation members. Rates shall be inclusive for any additional concrete required to place the formwork.</t>
  </si>
  <si>
    <t>3.2.01</t>
  </si>
  <si>
    <t xml:space="preserve">mm Lean Concrete </t>
  </si>
  <si>
    <t>3.3.00</t>
  </si>
  <si>
    <t>REINFORCED INSITU CONCRETE</t>
  </si>
  <si>
    <t>FOUNDATION &amp; FOUNDATION BEAM</t>
  </si>
  <si>
    <t>3.3.08</t>
  </si>
  <si>
    <t>x</t>
  </si>
  <si>
    <t>mm Flag post footing</t>
  </si>
  <si>
    <r>
      <t>m</t>
    </r>
    <r>
      <rPr>
        <vertAlign val="superscript"/>
        <sz val="10"/>
        <rFont val="Calibri"/>
        <family val="2"/>
        <scheme val="minor"/>
      </rPr>
      <t>3</t>
    </r>
    <r>
      <rPr>
        <sz val="11"/>
        <color theme="1"/>
        <rFont val="Calibri"/>
        <family val="2"/>
        <scheme val="minor"/>
      </rPr>
      <t/>
    </r>
  </si>
  <si>
    <t>mm Foundation Beam FB</t>
  </si>
  <si>
    <t>mm Capping Beam CB</t>
  </si>
  <si>
    <t>BOUNDARY WALL COLUMN</t>
  </si>
  <si>
    <t>3.3.10</t>
  </si>
  <si>
    <t>mm Concrete columns BC</t>
  </si>
  <si>
    <r>
      <t>m</t>
    </r>
    <r>
      <rPr>
        <vertAlign val="superscript"/>
        <sz val="10"/>
        <color theme="1"/>
        <rFont val="Calibri"/>
        <family val="2"/>
        <scheme val="minor"/>
      </rPr>
      <t>3</t>
    </r>
  </si>
  <si>
    <t>FLOOR SLAB</t>
  </si>
  <si>
    <t>3.4.04</t>
  </si>
  <si>
    <t>mm floor slab</t>
  </si>
  <si>
    <t>3.8.00</t>
  </si>
  <si>
    <t>FORM WORK</t>
  </si>
  <si>
    <t>3.8.07</t>
  </si>
  <si>
    <t>m²</t>
  </si>
  <si>
    <t>3.8.09</t>
  </si>
  <si>
    <t>3.9.04</t>
  </si>
  <si>
    <t>3.13.00</t>
  </si>
  <si>
    <t>STEEL WORK</t>
  </si>
  <si>
    <t>3.13.01</t>
  </si>
  <si>
    <t>Steel bar in foundation</t>
  </si>
  <si>
    <t>3.13.06</t>
  </si>
  <si>
    <t>in column</t>
  </si>
  <si>
    <t>3.13.07</t>
  </si>
  <si>
    <t>3.14.03</t>
  </si>
  <si>
    <t>in Floor slab 200mm</t>
  </si>
  <si>
    <t>in Floor slab 100mm</t>
  </si>
  <si>
    <t>Binding Wire</t>
  </si>
  <si>
    <t>Kg</t>
  </si>
  <si>
    <t>3.9.00</t>
  </si>
  <si>
    <t>TOTAL OF BILL №: 03 - Carried Over To Summary</t>
  </si>
  <si>
    <t>4.0.00</t>
  </si>
  <si>
    <t>Bill №: 04 - MASONRY</t>
  </si>
  <si>
    <t>Rates shall include for: cleaning out cavities, forming rebated reveals and pointing and cleaning down to reveals where necessary; fractional size blocks, all necessary machine cutting, cutting or forming chases or edges of floor slabs, cutting or leavingholes and openings as recesses for and building in pipes, conduits, sleeves and similar as required for all trades; leaving surfaces rough or raking out joints for plastering and flashing, bedding frames or plates, building in joists, bearers or similar, temporary supports to openings, templates, reinforcement in walls and for all necessary making good.</t>
  </si>
  <si>
    <t>4.1.00</t>
  </si>
  <si>
    <t>BLOCK WORK</t>
  </si>
  <si>
    <t>Cement block wall, bricks laid to form alternate courses of headers and stretchers, laid on and inc. mortar. (EXTERNAL WALLS)</t>
  </si>
  <si>
    <t>mm thk full height (Full block)</t>
  </si>
  <si>
    <t>4.1.03</t>
  </si>
  <si>
    <t>BOUNDARY WALL &amp; LOW WALLS</t>
  </si>
  <si>
    <r>
      <t>m</t>
    </r>
    <r>
      <rPr>
        <vertAlign val="superscript"/>
        <sz val="10"/>
        <rFont val="Calibri"/>
        <family val="2"/>
        <scheme val="minor"/>
      </rPr>
      <t>2</t>
    </r>
  </si>
  <si>
    <t>TOTAL OF BILL №: 04 - Carried Over To Summary</t>
  </si>
  <si>
    <t>5.0.00</t>
  </si>
  <si>
    <t>Bill №: 05 - PLASTERING</t>
  </si>
  <si>
    <t>Supply and application of cement-sand plaster to internal and external surfaces, including surface preparation, cleaning, hacking where required, provision of bonding slurry, mixing and application of approved cement-sand mortar to the required thickness, leveling, ruling, trowel finishing, curing, scaffolding, corner beads, mesh reinforcement at junctions where required, and all necessary labour, materials, tools and equipment, complete.</t>
  </si>
  <si>
    <t>5.1.00</t>
  </si>
  <si>
    <t>PLASTERING WORK</t>
  </si>
  <si>
    <t xml:space="preserve">mm thk cement plaster on external surface as specified on the drawing. Waterproofed with Masterpel 777 or equivalent. </t>
  </si>
  <si>
    <t>5.1.03</t>
  </si>
  <si>
    <t>TOTAL OF BILL №: 05 - Carried Over To Summary</t>
  </si>
  <si>
    <t>6.0.00</t>
  </si>
  <si>
    <t>Bill №: 06 - FLOOR FINISHINGS</t>
  </si>
  <si>
    <t>Rates shall include for: fixing, bedding, grouting, and pointing materials; making good around pipes, sanitary fixtures, and similar; cleaning down and polishing.</t>
  </si>
  <si>
    <t>"Masterseal 550" or equivalent should be applied on top of screeds and walls upto 600mm in all toilets.</t>
  </si>
  <si>
    <t>6.4.00</t>
  </si>
  <si>
    <t>SAW-CUT CONTRACTION JOINTS DRIVE WAY</t>
  </si>
  <si>
    <t>6.4.01</t>
  </si>
  <si>
    <t>Saw cut drive way</t>
  </si>
  <si>
    <t>CONCRETE FINISHING – NON-SLIP MEDIUM BROOM FINISH</t>
  </si>
  <si>
    <t>Provide non-slip medium broom finish to concrete surfaces, including finishing the concrete surface to the required level and slope, broom texturing to achieve a uniform non-slip finish, curing and protection of the finished surface, complete with all labour, tools and equipment</t>
  </si>
  <si>
    <t>Non slip broom finish drive way</t>
  </si>
  <si>
    <t xml:space="preserve">CONCRETE FINISHING </t>
  </si>
  <si>
    <t>Provide smooth and suitable finished concrete surface ready to receive the sports floor coating, including curing and protection.</t>
  </si>
  <si>
    <t>Smooth finish Play Area</t>
  </si>
  <si>
    <t>PAVING BLOCK WORK</t>
  </si>
  <si>
    <t>Supply and laying of 80 mm thick concrete paving blocks, including 50 mm compacted sand bedding, laying to line and level, cutting at edges, filling joints with fine sand, plate compaction and all labour, materials, tools and equipment.</t>
  </si>
  <si>
    <t xml:space="preserve">Paving block </t>
  </si>
  <si>
    <t>PRECAST CONCRETE KERB STONE</t>
  </si>
  <si>
    <t>Supply and installation of precast concrete kerbstone 100 × 250 mm, including excavation, concrete bed/haunch, alignment, leveling, jointing and all labour, materials and equipment.</t>
  </si>
  <si>
    <t>Kerb Stone</t>
  </si>
  <si>
    <t>TOTAL OF BILL №: 06 - Carried Over To Summary</t>
  </si>
  <si>
    <t>7.0.00</t>
  </si>
  <si>
    <t>Bill №: 07 - PAINTING &amp; DECORATIONS</t>
  </si>
  <si>
    <t>Rates shall include for: the provision, erection and removal of scaffolding, preparation, wall putty application, rubbing down between coats and similar work, the protection and/or masking floors, fittings and similar work, removing and replacing door &amp; window furniture.</t>
  </si>
  <si>
    <t>All painting work shall be carried in accordance with the Specifications.</t>
  </si>
  <si>
    <t>7.1.00</t>
  </si>
  <si>
    <t>WALL PAINTING</t>
  </si>
  <si>
    <t>Weatherbound paint finish as specified (EXTERNAL SURFACES)</t>
  </si>
  <si>
    <t>7.1.02</t>
  </si>
  <si>
    <t>BOUNDARY WALL,LOW WALL,NAME WALL</t>
  </si>
  <si>
    <t>COMPATIBLE ACRYLIC / EPOXY PRIMER</t>
  </si>
  <si>
    <t>Supply and apply approved compatible acrylic/epoxy primer to the prepared concrete surface, including surface preparation, cleaning and application in accordance with the coating manufacturer's requirements.</t>
  </si>
  <si>
    <t>PLAY AREA</t>
  </si>
  <si>
    <t>COLOURED EXTERIOR SPORTS COATING</t>
  </si>
  <si>
    <t>Continue all concrete movement joints through the coating system, including masking, edge preparation and application of compatible flexible sealant, complete.</t>
  </si>
  <si>
    <t>JOINT TREATMENT</t>
  </si>
  <si>
    <t>TOTAL OF BILL №: 07 - Carried Over To Summary</t>
  </si>
  <si>
    <t>08.0.00</t>
  </si>
  <si>
    <t>Bill №: 08 - HOSPITAL SIGNAGE WALL,SEATING AND FLAG POST WORKS</t>
  </si>
  <si>
    <t>8.8.00</t>
  </si>
  <si>
    <t>HOSPITAL SIGNAGE</t>
  </si>
  <si>
    <t>Supply and install metallic hospital signage/letters and approved hospital logo, including backing/support, marine-grade stainless-steel fixings, sealant and all necessary accessories.</t>
  </si>
  <si>
    <t>8.8.01</t>
  </si>
  <si>
    <t>Hospital Signage</t>
  </si>
  <si>
    <t>Nos</t>
  </si>
  <si>
    <t>8.3.00</t>
  </si>
  <si>
    <t>GALVANIZED/ALUMINIUM FLAG POLE</t>
  </si>
  <si>
    <t>Supply and install tapered galvanized steel/aluminium flag pole, 6.0 m nominal height, including marine-grade finish suitable for coastal Maldives exposure.</t>
  </si>
  <si>
    <t>Supply and install 6 mm thick steel base plate, including drilling/fixing holes, welding and all necessary accessories.</t>
  </si>
  <si>
    <t>Supply and install M20 galvanized/stainless-steel anchor bolts, including template, nuts, washers and fixing.</t>
  </si>
  <si>
    <t>Flag Pole 2" -6m</t>
  </si>
  <si>
    <t>nos</t>
  </si>
  <si>
    <t>Base Plate 1400 x 360mm</t>
  </si>
  <si>
    <t>M20 galvanized/stainless-steel anchor bolts</t>
  </si>
  <si>
    <t>4-PERSON OUTDOOR SEATING</t>
  </si>
  <si>
    <t>Supply and install four-person outdoor seating bench, including powder-coated/galvanized steel frame, weather-resistant seating slats, backrest, supports, anchoring/fixing to concrete, all accessories, transportation, installation labour and finishing, complete.</t>
  </si>
  <si>
    <t>SEATING</t>
  </si>
  <si>
    <t>TOTAL OF BILL №: 08 - Carried Over To Summary</t>
  </si>
  <si>
    <t>09.0.00</t>
  </si>
  <si>
    <t>Bill №: 09 - ELECTRICAL / LANDSCAPE LIGHTING WORKS</t>
  </si>
  <si>
    <t>9.3.00</t>
  </si>
  <si>
    <t>LIGHT POSTS</t>
  </si>
  <si>
    <t>Supply and install approved outdoor IP65 light posts, including pole, LED light fitting, foundation/base fixing, cable termination, wiring connection and all necessary accessories, complete.</t>
  </si>
  <si>
    <t>RGB LIGHT PROJECTED TO PLANTS</t>
  </si>
  <si>
    <t>Supply and install approved IP65 RGB landscape/projector lights for illumination of plants and landscaped areas, including LED fitting, RGB controller/driver, mounting accessories, cabling connection and all necessary accessories, complete.</t>
  </si>
  <si>
    <t>GARDEN ANGLE LIGHT – RGB</t>
  </si>
  <si>
    <t>Supply and install approved IP65 RGB garden angle lights for landscape illumination, including LED fitting, mounting/fixing accessories, RGB controller/driver, wiring connection and all necessary accessories, complete.</t>
  </si>
  <si>
    <t>UNDERGROUND ELECTRICAL CABLE</t>
  </si>
  <si>
    <t>Supply, lay and terminate approved underground electrical cables for landscape lighting, including trenching, sand bedding, cable protection, warning tape, backfilling, termination and testing, complete.</t>
  </si>
  <si>
    <t>LIGHTING CONTROL PANEL</t>
  </si>
  <si>
    <t>Supply and install outdoor lighting control panel, including enclosure, MCB/RCCB/RCBO protection, contactors, timer/photocell or approved lighting control system, terminals, wiring and accessories, complete.</t>
  </si>
  <si>
    <t>TOTAL OF BILL №: 09 - Carried Over To Summary</t>
  </si>
  <si>
    <t>10.0.00</t>
  </si>
  <si>
    <t>Bill №: 10 - PLUMBING</t>
  </si>
  <si>
    <t>10.1.00</t>
  </si>
  <si>
    <t>WATER TAP CONNECTIONS FOR GARDENING</t>
  </si>
  <si>
    <t>Provide and fix UPVC high pressure pipes including piping, connections, fittings, valves, excavations, ducting, fixing with brackets and leak testing.</t>
  </si>
  <si>
    <t>TOTAL OF BILL №: 10 - Carried Over To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</si>
</sst>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_-* #,##0.00_-;\-* #,##0.00_-;_-* &quot;-&quot;??_-;_-@_-"/>
    <numFmt numFmtId="166" formatCode="_(&quot;MRF&quot;* #,##0.00_);_(&quot;MRF&quot;* \(#,##0.00\);_(&quot;MRF&quot;* &quot;-&quot;??_);_(@_)"/>
  </numFmts>
  <fonts count="3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4"/>
      <color theme="1"/>
      <name val="Calibri"/>
      <family val="2"/>
      <scheme val="minor"/>
    </font>
    <font>
      <b/>
      <sz val="20"/>
      <color theme="1"/>
      <name val="Calibri"/>
      <family val="2"/>
      <scheme val="minor"/>
    </font>
    <font>
      <sz val="10"/>
      <name val="Calibri"/>
      <family val="2"/>
      <scheme val="minor"/>
    </font>
    <font>
      <sz val="10"/>
      <color rgb="FFFF0000"/>
      <name val="Calibri"/>
      <family val="2"/>
      <scheme val="minor"/>
    </font>
    <font>
      <sz val="20"/>
      <color theme="1"/>
      <name val="Calibri"/>
      <family val="2"/>
      <scheme val="minor"/>
    </font>
    <font>
      <b/>
      <sz val="11"/>
      <color indexed="8"/>
      <name val="Calibri"/>
      <family val="2"/>
      <scheme val="minor"/>
    </font>
    <font>
      <b/>
      <sz val="10"/>
      <name val="Calibri"/>
      <family val="2"/>
      <scheme val="minor"/>
    </font>
    <font>
      <sz val="8"/>
      <name val="Arial"/>
      <family val="2"/>
    </font>
    <font>
      <sz val="8"/>
      <name val="Arial"/>
      <family val="2"/>
    </font>
    <font>
      <sz val="10"/>
      <color theme="1"/>
      <name val="Calibri"/>
      <family val="2"/>
      <scheme val="minor"/>
    </font>
    <font>
      <b/>
      <sz val="10"/>
      <color theme="1"/>
      <name val="Calibri"/>
      <family val="2"/>
      <scheme val="minor"/>
    </font>
    <font>
      <b/>
      <u/>
      <sz val="10"/>
      <color theme="1"/>
      <name val="Calibri"/>
      <family val="2"/>
      <scheme val="minor"/>
    </font>
    <font>
      <u/>
      <sz val="10"/>
      <color theme="1"/>
      <name val="Calibri"/>
      <family val="2"/>
      <scheme val="minor"/>
    </font>
    <font>
      <vertAlign val="superscript"/>
      <sz val="10"/>
      <color theme="1"/>
      <name val="Calibri"/>
      <family val="2"/>
      <scheme val="minor"/>
    </font>
    <font>
      <vertAlign val="superscript"/>
      <sz val="10"/>
      <name val="Calibri"/>
      <family val="2"/>
      <scheme val="minor"/>
    </font>
    <font>
      <b/>
      <u/>
      <sz val="10"/>
      <name val="Calibri"/>
      <family val="2"/>
      <scheme val="minor"/>
    </font>
    <font>
      <sz val="10"/>
      <name val="Cambria"/>
      <family val="1"/>
      <scheme val="major"/>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s>
  <borders count="5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style="hair">
        <color auto="1"/>
      </bottom>
      <diagonal/>
    </border>
    <border>
      <left style="thin">
        <color auto="1"/>
      </left>
      <right style="thin">
        <color auto="1"/>
      </right>
      <top/>
      <bottom style="hair">
        <color auto="1"/>
      </bottom>
      <diagonal/>
    </border>
    <border>
      <left style="thin">
        <color auto="1"/>
      </left>
      <right/>
      <top style="hair">
        <color auto="1"/>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style="thin">
        <color indexed="64"/>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indexed="64"/>
      </left>
      <right style="thin">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indexed="64"/>
      </left>
      <right/>
      <top style="thin">
        <color theme="0"/>
      </top>
      <bottom/>
      <diagonal/>
    </border>
    <border>
      <left style="thin">
        <color indexed="64"/>
      </left>
      <right style="thin">
        <color indexed="64"/>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style="thin">
        <color indexed="64"/>
      </left>
      <right/>
      <top/>
      <bottom style="thin">
        <color theme="0"/>
      </bottom>
      <diagonal/>
    </border>
  </borders>
  <cellStyleXfs count="300">
    <xf numFmtId="0" fontId="0" fillId="0" borderId="0"/>
    <xf numFmtId="43" fontId="12" fillId="0" borderId="0" applyFont="0" applyFill="0" applyBorder="0" applyAlignment="0" applyProtection="0"/>
    <xf numFmtId="43" fontId="13" fillId="0" borderId="0" applyFont="0" applyFill="0" applyBorder="0" applyAlignment="0" applyProtection="0"/>
    <xf numFmtId="44" fontId="1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1" fillId="0" borderId="0"/>
    <xf numFmtId="165" fontId="11" fillId="0" borderId="0" applyFont="0" applyFill="0" applyBorder="0" applyAlignment="0" applyProtection="0"/>
    <xf numFmtId="9" fontId="11"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6" fontId="12" fillId="0" borderId="0" applyFont="0" applyFill="0" applyBorder="0" applyAlignment="0" applyProtection="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43" fontId="6" fillId="0" borderId="0" applyFont="0" applyFill="0" applyBorder="0" applyAlignment="0" applyProtection="0"/>
    <xf numFmtId="40" fontId="25" fillId="0" borderId="0" applyFont="0" applyFill="0" applyBorder="0" applyAlignment="0" applyProtection="0"/>
    <xf numFmtId="43" fontId="12" fillId="0" borderId="0" applyFont="0" applyFill="0" applyBorder="0" applyAlignment="0" applyProtection="0"/>
    <xf numFmtId="40" fontId="25" fillId="0" borderId="0" applyFont="0" applyFill="0" applyBorder="0" applyAlignment="0" applyProtection="0"/>
    <xf numFmtId="0" fontId="25" fillId="0" borderId="0"/>
    <xf numFmtId="0" fontId="12" fillId="0" borderId="0"/>
    <xf numFmtId="0" fontId="5" fillId="0" borderId="0"/>
    <xf numFmtId="0" fontId="4" fillId="0" borderId="0"/>
    <xf numFmtId="43" fontId="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cellStyleXfs>
  <cellXfs count="290">
    <xf numFmtId="0" fontId="0" fillId="0" borderId="0" xfId="0"/>
    <xf numFmtId="0" fontId="15" fillId="0" borderId="0" xfId="0" applyFont="1" applyAlignment="1">
      <alignment horizontal="center" vertical="center"/>
    </xf>
    <xf numFmtId="43" fontId="17" fillId="0" borderId="5" xfId="0" applyNumberFormat="1" applyFont="1" applyBorder="1" applyAlignment="1">
      <alignment vertical="center"/>
    </xf>
    <xf numFmtId="43" fontId="14" fillId="0" borderId="15" xfId="1" applyFont="1" applyBorder="1" applyAlignment="1">
      <alignment vertical="center"/>
    </xf>
    <xf numFmtId="43" fontId="14" fillId="0" borderId="4" xfId="1" applyFont="1" applyBorder="1" applyAlignment="1">
      <alignment vertical="center"/>
    </xf>
    <xf numFmtId="0" fontId="20" fillId="0" borderId="0" xfId="0" applyFont="1"/>
    <xf numFmtId="0" fontId="20" fillId="0" borderId="0" xfId="0" applyFont="1" applyAlignment="1">
      <alignment wrapText="1"/>
    </xf>
    <xf numFmtId="0" fontId="20" fillId="0" borderId="0" xfId="11" applyFont="1"/>
    <xf numFmtId="0" fontId="20" fillId="0" borderId="3" xfId="0" applyFont="1" applyBorder="1"/>
    <xf numFmtId="0" fontId="20" fillId="0" borderId="1" xfId="0" applyFont="1" applyBorder="1"/>
    <xf numFmtId="0" fontId="20" fillId="0" borderId="0" xfId="0" applyFont="1" applyAlignment="1">
      <alignment horizontal="center" vertical="center"/>
    </xf>
    <xf numFmtId="0" fontId="20" fillId="0" borderId="14" xfId="0" applyFont="1" applyBorder="1" applyAlignment="1">
      <alignment vertical="center"/>
    </xf>
    <xf numFmtId="0" fontId="20" fillId="0" borderId="16" xfId="0" applyFont="1" applyBorder="1" applyAlignment="1">
      <alignment vertical="center"/>
    </xf>
    <xf numFmtId="43" fontId="20" fillId="0" borderId="0" xfId="0" applyNumberFormat="1" applyFont="1"/>
    <xf numFmtId="43" fontId="20" fillId="0" borderId="0" xfId="1" applyFont="1"/>
    <xf numFmtId="10" fontId="20" fillId="0" borderId="0" xfId="0" applyNumberFormat="1" applyFont="1"/>
    <xf numFmtId="0" fontId="24" fillId="0" borderId="0" xfId="0" applyFont="1"/>
    <xf numFmtId="0" fontId="20" fillId="3" borderId="6" xfId="0" applyFont="1" applyFill="1" applyBorder="1"/>
    <xf numFmtId="0" fontId="24" fillId="3" borderId="0" xfId="0" applyFont="1" applyFill="1"/>
    <xf numFmtId="0" fontId="20" fillId="3" borderId="0" xfId="0" applyFont="1" applyFill="1"/>
    <xf numFmtId="43" fontId="24" fillId="3" borderId="6" xfId="1" applyFont="1" applyFill="1" applyBorder="1" applyAlignment="1">
      <alignment horizontal="center" vertical="center"/>
    </xf>
    <xf numFmtId="0" fontId="24" fillId="0" borderId="0" xfId="0" applyFont="1" applyAlignment="1">
      <alignment horizontal="center" vertical="center"/>
    </xf>
    <xf numFmtId="0" fontId="20" fillId="3" borderId="6" xfId="0" applyFont="1" applyFill="1" applyBorder="1" applyAlignment="1">
      <alignment vertical="center"/>
    </xf>
    <xf numFmtId="0" fontId="20" fillId="0" borderId="0" xfId="0" applyFont="1" applyAlignment="1">
      <alignment vertical="center"/>
    </xf>
    <xf numFmtId="0" fontId="24" fillId="3" borderId="6" xfId="0" applyFont="1" applyFill="1" applyBorder="1"/>
    <xf numFmtId="0" fontId="24" fillId="3" borderId="6" xfId="0" applyFont="1" applyFill="1" applyBorder="1" applyAlignment="1">
      <alignment vertical="center"/>
    </xf>
    <xf numFmtId="0" fontId="24" fillId="0" borderId="0" xfId="0" applyFont="1" applyAlignment="1">
      <alignment vertical="center"/>
    </xf>
    <xf numFmtId="0" fontId="20" fillId="4" borderId="6" xfId="0" applyFont="1" applyFill="1" applyBorder="1" applyAlignment="1">
      <alignment vertical="center"/>
    </xf>
    <xf numFmtId="0" fontId="20" fillId="4" borderId="0" xfId="0" applyFont="1" applyFill="1" applyAlignment="1">
      <alignment vertical="center"/>
    </xf>
    <xf numFmtId="0" fontId="20" fillId="3" borderId="6" xfId="0" applyFont="1" applyFill="1" applyBorder="1" applyAlignment="1">
      <alignment vertical="top"/>
    </xf>
    <xf numFmtId="0" fontId="20" fillId="0" borderId="0" xfId="0" applyFont="1" applyAlignment="1">
      <alignment vertical="top"/>
    </xf>
    <xf numFmtId="0" fontId="24" fillId="4" borderId="0" xfId="0" applyFont="1" applyFill="1"/>
    <xf numFmtId="0" fontId="24" fillId="4" borderId="6" xfId="0" applyFont="1" applyFill="1" applyBorder="1"/>
    <xf numFmtId="0" fontId="21" fillId="4" borderId="6" xfId="0" applyFont="1" applyFill="1" applyBorder="1"/>
    <xf numFmtId="0" fontId="21" fillId="4" borderId="0" xfId="0" applyFont="1" applyFill="1"/>
    <xf numFmtId="0" fontId="20" fillId="0" borderId="38" xfId="0" applyFont="1" applyBorder="1"/>
    <xf numFmtId="0" fontId="24" fillId="3" borderId="39" xfId="0" applyFont="1" applyFill="1" applyBorder="1"/>
    <xf numFmtId="0" fontId="24" fillId="0" borderId="38" xfId="0" applyFont="1" applyBorder="1"/>
    <xf numFmtId="0" fontId="24" fillId="3" borderId="46" xfId="0" applyFont="1" applyFill="1" applyBorder="1"/>
    <xf numFmtId="0" fontId="24" fillId="0" borderId="45" xfId="0" applyFont="1" applyBorder="1"/>
    <xf numFmtId="0" fontId="20" fillId="3" borderId="46" xfId="0" applyFont="1" applyFill="1" applyBorder="1" applyAlignment="1">
      <alignment vertical="center"/>
    </xf>
    <xf numFmtId="0" fontId="20" fillId="0" borderId="45" xfId="0" applyFont="1" applyBorder="1" applyAlignment="1">
      <alignment vertical="center"/>
    </xf>
    <xf numFmtId="43" fontId="20" fillId="3" borderId="6" xfId="1" applyFont="1" applyFill="1" applyBorder="1" applyAlignment="1"/>
    <xf numFmtId="43" fontId="20" fillId="3" borderId="6" xfId="0" applyNumberFormat="1" applyFont="1" applyFill="1" applyBorder="1"/>
    <xf numFmtId="0" fontId="27" fillId="0" borderId="8" xfId="0" applyFont="1" applyBorder="1" applyAlignment="1">
      <alignment vertical="top"/>
    </xf>
    <xf numFmtId="0" fontId="27" fillId="0" borderId="17" xfId="0" applyFont="1" applyBorder="1" applyAlignment="1">
      <alignment horizontal="right"/>
    </xf>
    <xf numFmtId="0" fontId="27" fillId="0" borderId="18" xfId="0" applyFont="1" applyBorder="1" applyAlignment="1">
      <alignment horizontal="right"/>
    </xf>
    <xf numFmtId="0" fontId="27" fillId="0" borderId="19" xfId="0" applyFont="1" applyBorder="1"/>
    <xf numFmtId="0" fontId="27" fillId="0" borderId="0" xfId="0" applyFont="1"/>
    <xf numFmtId="0" fontId="27" fillId="0" borderId="0" xfId="0" applyFont="1" applyAlignment="1">
      <alignment horizontal="center" vertical="center"/>
    </xf>
    <xf numFmtId="43" fontId="27" fillId="0" borderId="0" xfId="1" applyFont="1" applyFill="1" applyAlignment="1">
      <alignment horizontal="center" vertical="center"/>
    </xf>
    <xf numFmtId="43" fontId="27" fillId="0" borderId="0" xfId="1" applyFont="1" applyFill="1" applyAlignment="1">
      <alignment vertical="top"/>
    </xf>
    <xf numFmtId="0" fontId="28" fillId="0" borderId="0" xfId="0" applyFont="1"/>
    <xf numFmtId="0" fontId="28" fillId="0" borderId="17" xfId="0" applyFont="1" applyBorder="1" applyAlignment="1">
      <alignment horizontal="right"/>
    </xf>
    <xf numFmtId="0" fontId="28" fillId="0" borderId="18" xfId="0" applyFont="1" applyBorder="1" applyAlignment="1">
      <alignment horizontal="right"/>
    </xf>
    <xf numFmtId="0" fontId="28" fillId="0" borderId="19" xfId="0" applyFont="1" applyBorder="1"/>
    <xf numFmtId="0" fontId="28" fillId="0" borderId="0" xfId="0" applyFont="1" applyAlignment="1">
      <alignment horizontal="center" vertical="center"/>
    </xf>
    <xf numFmtId="43" fontId="28" fillId="0" borderId="0" xfId="1" applyFont="1" applyFill="1" applyBorder="1" applyAlignment="1">
      <alignment horizontal="center" vertical="center"/>
    </xf>
    <xf numFmtId="43" fontId="27" fillId="0" borderId="0" xfId="1" applyFont="1" applyFill="1" applyBorder="1" applyAlignment="1">
      <alignment horizontal="center" vertical="center"/>
    </xf>
    <xf numFmtId="0" fontId="27" fillId="0" borderId="0" xfId="0" applyFont="1" applyAlignment="1">
      <alignment horizontal="center" vertical="top"/>
    </xf>
    <xf numFmtId="0" fontId="27" fillId="0" borderId="19" xfId="0" applyFont="1" applyBorder="1" applyAlignment="1">
      <alignment horizontal="center"/>
    </xf>
    <xf numFmtId="0" fontId="27" fillId="0" borderId="0" xfId="0" applyFont="1" applyAlignment="1">
      <alignment horizontal="center"/>
    </xf>
    <xf numFmtId="0" fontId="28" fillId="0" borderId="2" xfId="0" applyFont="1" applyBorder="1"/>
    <xf numFmtId="0" fontId="28" fillId="0" borderId="20" xfId="0" applyFont="1" applyBorder="1" applyAlignment="1">
      <alignment horizontal="right"/>
    </xf>
    <xf numFmtId="0" fontId="28" fillId="0" borderId="21" xfId="0" applyFont="1" applyBorder="1" applyAlignment="1">
      <alignment horizontal="right"/>
    </xf>
    <xf numFmtId="0" fontId="28" fillId="0" borderId="22" xfId="0" applyFont="1" applyBorder="1"/>
    <xf numFmtId="0" fontId="28" fillId="0" borderId="2" xfId="0" applyFont="1" applyBorder="1" applyAlignment="1">
      <alignment horizontal="center" vertical="center"/>
    </xf>
    <xf numFmtId="43" fontId="28" fillId="0" borderId="2" xfId="1" applyFont="1" applyFill="1" applyBorder="1" applyAlignment="1">
      <alignment horizontal="center" vertical="center"/>
    </xf>
    <xf numFmtId="0" fontId="28" fillId="0" borderId="7" xfId="0" applyFont="1" applyBorder="1" applyAlignment="1">
      <alignment horizontal="center" vertical="top"/>
    </xf>
    <xf numFmtId="0" fontId="28" fillId="0" borderId="23" xfId="0" applyFont="1" applyBorder="1" applyAlignment="1">
      <alignment horizontal="right"/>
    </xf>
    <xf numFmtId="0" fontId="28" fillId="0" borderId="24" xfId="0" applyFont="1" applyBorder="1" applyAlignment="1">
      <alignment horizontal="right"/>
    </xf>
    <xf numFmtId="0" fontId="28" fillId="0" borderId="25" xfId="0" applyFont="1" applyBorder="1" applyAlignment="1">
      <alignment vertical="center"/>
    </xf>
    <xf numFmtId="0" fontId="28" fillId="0" borderId="1" xfId="0" applyFont="1" applyBorder="1" applyAlignment="1">
      <alignment vertical="center"/>
    </xf>
    <xf numFmtId="0" fontId="28" fillId="0" borderId="7" xfId="0" applyFont="1" applyBorder="1" applyAlignment="1">
      <alignment horizontal="center" vertical="center"/>
    </xf>
    <xf numFmtId="43" fontId="28" fillId="0" borderId="7" xfId="1" applyFont="1" applyFill="1" applyBorder="1" applyAlignment="1">
      <alignment horizontal="center" vertical="center"/>
    </xf>
    <xf numFmtId="43" fontId="28" fillId="0" borderId="7" xfId="1" applyFont="1" applyFill="1" applyBorder="1" applyAlignment="1">
      <alignment horizontal="center" vertical="top" wrapText="1"/>
    </xf>
    <xf numFmtId="0" fontId="28" fillId="2" borderId="7" xfId="0" applyFont="1" applyFill="1" applyBorder="1" applyAlignment="1">
      <alignment horizontal="right" vertical="top"/>
    </xf>
    <xf numFmtId="0" fontId="28" fillId="2" borderId="26" xfId="0" applyFont="1" applyFill="1" applyBorder="1" applyAlignment="1">
      <alignment horizontal="right"/>
    </xf>
    <xf numFmtId="0" fontId="28" fillId="2" borderId="24" xfId="0" applyFont="1" applyFill="1" applyBorder="1" applyAlignment="1">
      <alignment horizontal="right"/>
    </xf>
    <xf numFmtId="0" fontId="28" fillId="2" borderId="25" xfId="0" applyFont="1" applyFill="1" applyBorder="1" applyAlignment="1">
      <alignment vertical="center"/>
    </xf>
    <xf numFmtId="0" fontId="27" fillId="2" borderId="1" xfId="0" applyFont="1" applyFill="1" applyBorder="1" applyAlignment="1">
      <alignment vertical="center"/>
    </xf>
    <xf numFmtId="0" fontId="27" fillId="2" borderId="7" xfId="0" applyFont="1" applyFill="1" applyBorder="1" applyAlignment="1">
      <alignment horizontal="center" vertical="center"/>
    </xf>
    <xf numFmtId="43" fontId="27" fillId="2" borderId="7" xfId="1" applyFont="1" applyFill="1" applyBorder="1" applyAlignment="1">
      <alignment horizontal="center" vertical="center"/>
    </xf>
    <xf numFmtId="43" fontId="27" fillId="2" borderId="7" xfId="1" applyFont="1" applyFill="1" applyBorder="1" applyAlignment="1">
      <alignment vertical="top"/>
    </xf>
    <xf numFmtId="0" fontId="28" fillId="2" borderId="7" xfId="0" applyFont="1" applyFill="1" applyBorder="1" applyAlignment="1">
      <alignment vertical="top"/>
    </xf>
    <xf numFmtId="0" fontId="27" fillId="0" borderId="8" xfId="0" applyFont="1" applyBorder="1" applyAlignment="1">
      <alignment horizontal="right" vertical="top"/>
    </xf>
    <xf numFmtId="0" fontId="27" fillId="0" borderId="27" xfId="0" applyFont="1" applyBorder="1"/>
    <xf numFmtId="0" fontId="27" fillId="0" borderId="11" xfId="0" applyFont="1" applyBorder="1"/>
    <xf numFmtId="0" fontId="27" fillId="0" borderId="8" xfId="0" applyFont="1" applyBorder="1" applyAlignment="1">
      <alignment horizontal="center" vertical="center"/>
    </xf>
    <xf numFmtId="43" fontId="27" fillId="0" borderId="8" xfId="1" applyFont="1" applyFill="1" applyBorder="1" applyAlignment="1">
      <alignment horizontal="center" vertical="center"/>
    </xf>
    <xf numFmtId="0" fontId="28" fillId="0" borderId="8" xfId="0" applyFont="1" applyBorder="1" applyAlignment="1">
      <alignment horizontal="right" vertical="top"/>
    </xf>
    <xf numFmtId="0" fontId="29" fillId="0" borderId="17" xfId="0" applyFont="1" applyBorder="1"/>
    <xf numFmtId="0" fontId="29" fillId="0" borderId="19" xfId="0" applyFont="1" applyBorder="1"/>
    <xf numFmtId="0" fontId="28" fillId="0" borderId="8" xfId="0" applyFont="1" applyBorder="1" applyAlignment="1">
      <alignment horizontal="center" vertical="center"/>
    </xf>
    <xf numFmtId="43" fontId="28" fillId="0" borderId="8" xfId="1" applyFont="1" applyFill="1" applyBorder="1" applyAlignment="1">
      <alignment horizontal="center" vertical="center"/>
    </xf>
    <xf numFmtId="43" fontId="28" fillId="0" borderId="8" xfId="1" applyFont="1" applyFill="1" applyBorder="1" applyAlignment="1">
      <alignment vertical="top"/>
    </xf>
    <xf numFmtId="0" fontId="30" fillId="0" borderId="19" xfId="0" applyFont="1" applyBorder="1"/>
    <xf numFmtId="0" fontId="27" fillId="0" borderId="19" xfId="0" applyFont="1" applyBorder="1" applyAlignment="1">
      <alignment horizontal="left"/>
    </xf>
    <xf numFmtId="0" fontId="27" fillId="0" borderId="28" xfId="0" applyFont="1" applyBorder="1" applyAlignment="1">
      <alignment horizontal="right"/>
    </xf>
    <xf numFmtId="0" fontId="27" fillId="0" borderId="19" xfId="0" applyFont="1" applyBorder="1" applyAlignment="1">
      <alignment horizontal="left" vertical="center" wrapText="1"/>
    </xf>
    <xf numFmtId="0" fontId="27" fillId="0" borderId="0" xfId="0" applyFont="1" applyAlignment="1">
      <alignment vertical="center"/>
    </xf>
    <xf numFmtId="0" fontId="28" fillId="2" borderId="26" xfId="0" applyFont="1" applyFill="1" applyBorder="1" applyAlignment="1">
      <alignment vertical="center"/>
    </xf>
    <xf numFmtId="0" fontId="28" fillId="2" borderId="1" xfId="0" applyFont="1" applyFill="1" applyBorder="1" applyAlignment="1">
      <alignment vertical="center"/>
    </xf>
    <xf numFmtId="0" fontId="28" fillId="2" borderId="7" xfId="0" applyFont="1" applyFill="1" applyBorder="1" applyAlignment="1">
      <alignment horizontal="center" vertical="center"/>
    </xf>
    <xf numFmtId="43" fontId="28" fillId="2" borderId="7" xfId="1" applyFont="1" applyFill="1" applyBorder="1" applyAlignment="1">
      <alignment horizontal="center" vertical="center"/>
    </xf>
    <xf numFmtId="43" fontId="28" fillId="2" borderId="7" xfId="1" applyFont="1" applyFill="1" applyBorder="1" applyAlignment="1">
      <alignment vertical="top"/>
    </xf>
    <xf numFmtId="0" fontId="28" fillId="0" borderId="34" xfId="0" applyFont="1" applyBorder="1" applyAlignment="1">
      <alignment horizontal="right" vertical="top"/>
    </xf>
    <xf numFmtId="0" fontId="29" fillId="0" borderId="35" xfId="0" applyFont="1" applyBorder="1"/>
    <xf numFmtId="0" fontId="28" fillId="0" borderId="36" xfId="0" applyFont="1" applyBorder="1" applyAlignment="1">
      <alignment horizontal="right"/>
    </xf>
    <xf numFmtId="0" fontId="29" fillId="0" borderId="37" xfId="0" applyFont="1" applyBorder="1"/>
    <xf numFmtId="0" fontId="28" fillId="0" borderId="38" xfId="0" applyFont="1" applyBorder="1"/>
    <xf numFmtId="0" fontId="28" fillId="0" borderId="34" xfId="0" applyFont="1" applyBorder="1" applyAlignment="1">
      <alignment horizontal="center" vertical="center"/>
    </xf>
    <xf numFmtId="43" fontId="28" fillId="0" borderId="34" xfId="1" applyFont="1" applyFill="1" applyBorder="1" applyAlignment="1">
      <alignment horizontal="center" vertical="center"/>
    </xf>
    <xf numFmtId="43" fontId="28" fillId="0" borderId="34" xfId="1" applyFont="1" applyFill="1" applyBorder="1" applyAlignment="1">
      <alignment vertical="top"/>
    </xf>
    <xf numFmtId="0" fontId="27" fillId="0" borderId="34" xfId="0" applyFont="1" applyBorder="1" applyAlignment="1">
      <alignment horizontal="right" vertical="top"/>
    </xf>
    <xf numFmtId="0" fontId="27" fillId="0" borderId="40" xfId="0" applyFont="1" applyBorder="1" applyAlignment="1">
      <alignment horizontal="right"/>
    </xf>
    <xf numFmtId="0" fontId="27" fillId="0" borderId="36" xfId="0" applyFont="1" applyBorder="1" applyAlignment="1">
      <alignment horizontal="right"/>
    </xf>
    <xf numFmtId="0" fontId="27" fillId="0" borderId="36" xfId="0" applyFont="1" applyBorder="1" applyAlignment="1">
      <alignment horizontal="right" vertical="top"/>
    </xf>
    <xf numFmtId="0" fontId="27" fillId="0" borderId="37" xfId="0" applyFont="1" applyBorder="1" applyAlignment="1">
      <alignment vertical="center" wrapText="1"/>
    </xf>
    <xf numFmtId="0" fontId="27" fillId="0" borderId="38" xfId="0" applyFont="1" applyBorder="1" applyAlignment="1">
      <alignment vertical="center"/>
    </xf>
    <xf numFmtId="0" fontId="27" fillId="0" borderId="34" xfId="0" applyFont="1" applyBorder="1" applyAlignment="1">
      <alignment horizontal="center" vertical="center"/>
    </xf>
    <xf numFmtId="43" fontId="27" fillId="0" borderId="34" xfId="1" applyFont="1" applyFill="1" applyBorder="1" applyAlignment="1">
      <alignment horizontal="center" vertical="center"/>
    </xf>
    <xf numFmtId="43" fontId="27" fillId="0" borderId="34" xfId="1" applyFont="1" applyFill="1" applyBorder="1" applyAlignment="1">
      <alignment vertical="top"/>
    </xf>
    <xf numFmtId="0" fontId="27" fillId="0" borderId="35" xfId="0" applyFont="1" applyBorder="1" applyAlignment="1">
      <alignment horizontal="right"/>
    </xf>
    <xf numFmtId="0" fontId="27" fillId="0" borderId="37" xfId="0" applyFont="1" applyBorder="1"/>
    <xf numFmtId="0" fontId="27" fillId="0" borderId="38" xfId="0" applyFont="1" applyBorder="1"/>
    <xf numFmtId="0" fontId="27" fillId="4" borderId="34" xfId="0" applyFont="1" applyFill="1" applyBorder="1" applyAlignment="1">
      <alignment horizontal="right" vertical="top"/>
    </xf>
    <xf numFmtId="0" fontId="27" fillId="4" borderId="40" xfId="0" applyFont="1" applyFill="1" applyBorder="1" applyAlignment="1">
      <alignment horizontal="right"/>
    </xf>
    <xf numFmtId="0" fontId="27" fillId="4" borderId="36" xfId="0" applyFont="1" applyFill="1" applyBorder="1" applyAlignment="1">
      <alignment horizontal="right"/>
    </xf>
    <xf numFmtId="0" fontId="27" fillId="4" borderId="38" xfId="0" applyFont="1" applyFill="1" applyBorder="1" applyAlignment="1">
      <alignment vertical="center"/>
    </xf>
    <xf numFmtId="0" fontId="27" fillId="4" borderId="34" xfId="0" applyFont="1" applyFill="1" applyBorder="1" applyAlignment="1">
      <alignment horizontal="center" vertical="center"/>
    </xf>
    <xf numFmtId="43" fontId="27" fillId="4" borderId="34" xfId="1" applyFont="1" applyFill="1" applyBorder="1" applyAlignment="1">
      <alignment horizontal="center" vertical="center"/>
    </xf>
    <xf numFmtId="43" fontId="27" fillId="4" borderId="34" xfId="1" applyFont="1" applyFill="1" applyBorder="1" applyAlignment="1">
      <alignment vertical="top"/>
    </xf>
    <xf numFmtId="0" fontId="27" fillId="0" borderId="34" xfId="0" applyFont="1" applyBorder="1" applyAlignment="1">
      <alignment vertical="top"/>
    </xf>
    <xf numFmtId="0" fontId="27" fillId="0" borderId="37" xfId="0" applyFont="1" applyBorder="1" applyAlignment="1">
      <alignment vertical="top" wrapText="1"/>
    </xf>
    <xf numFmtId="0" fontId="27" fillId="4" borderId="35" xfId="0" applyFont="1" applyFill="1" applyBorder="1" applyAlignment="1">
      <alignment horizontal="right"/>
    </xf>
    <xf numFmtId="0" fontId="27" fillId="4" borderId="37" xfId="0" applyFont="1" applyFill="1" applyBorder="1" applyAlignment="1">
      <alignment horizontal="left"/>
    </xf>
    <xf numFmtId="0" fontId="27" fillId="4" borderId="38" xfId="0" applyFont="1" applyFill="1" applyBorder="1"/>
    <xf numFmtId="0" fontId="27" fillId="0" borderId="37" xfId="0" applyFont="1" applyBorder="1" applyAlignment="1">
      <alignment vertical="center"/>
    </xf>
    <xf numFmtId="0" fontId="27" fillId="4" borderId="38" xfId="0" applyFont="1" applyFill="1" applyBorder="1" applyAlignment="1">
      <alignment horizontal="left"/>
    </xf>
    <xf numFmtId="0" fontId="27" fillId="0" borderId="18" xfId="0" applyFont="1" applyBorder="1" applyAlignment="1">
      <alignment horizontal="right" vertical="top"/>
    </xf>
    <xf numFmtId="0" fontId="27" fillId="0" borderId="19" xfId="0" applyFont="1" applyBorder="1" applyAlignment="1">
      <alignment vertical="justify"/>
    </xf>
    <xf numFmtId="0" fontId="27" fillId="0" borderId="0" xfId="0" applyFont="1" applyAlignment="1">
      <alignment vertical="justify"/>
    </xf>
    <xf numFmtId="0" fontId="27" fillId="4" borderId="8" xfId="0" applyFont="1" applyFill="1" applyBorder="1" applyAlignment="1">
      <alignment vertical="top"/>
    </xf>
    <xf numFmtId="0" fontId="27" fillId="4" borderId="28" xfId="0" applyFont="1" applyFill="1" applyBorder="1" applyAlignment="1">
      <alignment horizontal="right"/>
    </xf>
    <xf numFmtId="0" fontId="27" fillId="4" borderId="18" xfId="0" applyFont="1" applyFill="1" applyBorder="1" applyAlignment="1">
      <alignment horizontal="right"/>
    </xf>
    <xf numFmtId="0" fontId="27" fillId="4" borderId="18" xfId="0" applyFont="1" applyFill="1" applyBorder="1" applyAlignment="1">
      <alignment horizontal="right" vertical="top"/>
    </xf>
    <xf numFmtId="0" fontId="27" fillId="4" borderId="17" xfId="0" applyFont="1" applyFill="1" applyBorder="1" applyAlignment="1">
      <alignment horizontal="right"/>
    </xf>
    <xf numFmtId="0" fontId="27" fillId="4" borderId="0" xfId="0" applyFont="1" applyFill="1"/>
    <xf numFmtId="0" fontId="28" fillId="4" borderId="8" xfId="0" applyFont="1" applyFill="1" applyBorder="1" applyAlignment="1">
      <alignment horizontal="right" vertical="top"/>
    </xf>
    <xf numFmtId="0" fontId="29" fillId="4" borderId="17" xfId="0" applyFont="1" applyFill="1" applyBorder="1"/>
    <xf numFmtId="0" fontId="29" fillId="4" borderId="18" xfId="0" applyFont="1" applyFill="1" applyBorder="1"/>
    <xf numFmtId="0" fontId="28" fillId="4" borderId="18" xfId="0" applyFont="1" applyFill="1" applyBorder="1" applyAlignment="1">
      <alignment horizontal="right"/>
    </xf>
    <xf numFmtId="0" fontId="28" fillId="4" borderId="19" xfId="0" applyFont="1" applyFill="1" applyBorder="1" applyAlignment="1">
      <alignment horizontal="left"/>
    </xf>
    <xf numFmtId="0" fontId="27" fillId="4" borderId="8" xfId="0" applyFont="1" applyFill="1" applyBorder="1" applyAlignment="1">
      <alignment horizontal="right" vertical="center"/>
    </xf>
    <xf numFmtId="0" fontId="29" fillId="0" borderId="36" xfId="0" applyFont="1" applyBorder="1"/>
    <xf numFmtId="0" fontId="28" fillId="0" borderId="37" xfId="0" applyFont="1" applyBorder="1"/>
    <xf numFmtId="0" fontId="27" fillId="0" borderId="36" xfId="0" applyFont="1" applyBorder="1"/>
    <xf numFmtId="0" fontId="27" fillId="4" borderId="19" xfId="0" applyFont="1" applyFill="1" applyBorder="1" applyAlignment="1">
      <alignment vertical="center" wrapText="1"/>
    </xf>
    <xf numFmtId="0" fontId="27" fillId="0" borderId="43" xfId="0" applyFont="1" applyBorder="1" applyAlignment="1">
      <alignment vertical="center" wrapText="1"/>
    </xf>
    <xf numFmtId="0" fontId="28" fillId="0" borderId="41" xfId="0" applyFont="1" applyBorder="1" applyAlignment="1">
      <alignment horizontal="right" vertical="top"/>
    </xf>
    <xf numFmtId="0" fontId="29" fillId="0" borderId="42" xfId="0" applyFont="1" applyBorder="1"/>
    <xf numFmtId="0" fontId="28" fillId="0" borderId="43" xfId="0" applyFont="1" applyBorder="1" applyAlignment="1">
      <alignment horizontal="right"/>
    </xf>
    <xf numFmtId="0" fontId="28" fillId="0" borderId="44" xfId="0" applyFont="1" applyBorder="1"/>
    <xf numFmtId="0" fontId="28" fillId="0" borderId="41" xfId="0" applyFont="1" applyBorder="1" applyAlignment="1">
      <alignment horizontal="center" vertical="center"/>
    </xf>
    <xf numFmtId="43" fontId="28" fillId="0" borderId="41" xfId="1" applyFont="1" applyFill="1" applyBorder="1" applyAlignment="1">
      <alignment horizontal="center" vertical="center"/>
    </xf>
    <xf numFmtId="43" fontId="28" fillId="0" borderId="41" xfId="1" applyFont="1" applyFill="1" applyBorder="1" applyAlignment="1">
      <alignment vertical="top"/>
    </xf>
    <xf numFmtId="0" fontId="27" fillId="0" borderId="41" xfId="0" applyFont="1" applyBorder="1" applyAlignment="1">
      <alignment horizontal="right" vertical="top"/>
    </xf>
    <xf numFmtId="0" fontId="27" fillId="0" borderId="42" xfId="0" applyFont="1" applyBorder="1" applyAlignment="1">
      <alignment vertical="center" wrapText="1"/>
    </xf>
    <xf numFmtId="0" fontId="27" fillId="0" borderId="43" xfId="0" applyFont="1" applyBorder="1" applyAlignment="1">
      <alignment horizontal="right"/>
    </xf>
    <xf numFmtId="43" fontId="27" fillId="0" borderId="8" xfId="1" applyFont="1" applyFill="1" applyBorder="1" applyAlignment="1">
      <alignment vertical="center"/>
    </xf>
    <xf numFmtId="0" fontId="27" fillId="0" borderId="18" xfId="0" applyFont="1" applyBorder="1" applyAlignment="1">
      <alignment horizontal="center"/>
    </xf>
    <xf numFmtId="43" fontId="27" fillId="2" borderId="7" xfId="1" applyFont="1" applyFill="1" applyBorder="1" applyAlignment="1">
      <alignment vertical="center"/>
    </xf>
    <xf numFmtId="43" fontId="28" fillId="0" borderId="8" xfId="1" applyFont="1" applyFill="1" applyBorder="1" applyAlignment="1">
      <alignment vertical="center"/>
    </xf>
    <xf numFmtId="0" fontId="27" fillId="0" borderId="19" xfId="0" applyFont="1" applyBorder="1" applyAlignment="1">
      <alignment horizontal="justify" vertical="top" wrapText="1"/>
    </xf>
    <xf numFmtId="0" fontId="30" fillId="0" borderId="19" xfId="0" applyFont="1" applyBorder="1" applyAlignment="1">
      <alignment horizontal="left"/>
    </xf>
    <xf numFmtId="43" fontId="27" fillId="0" borderId="0" xfId="1" applyFont="1" applyFill="1" applyBorder="1" applyAlignment="1">
      <alignment vertical="center"/>
    </xf>
    <xf numFmtId="164" fontId="27" fillId="0" borderId="0" xfId="98" applyNumberFormat="1" applyFont="1" applyAlignment="1" applyProtection="1">
      <alignment vertical="center"/>
      <protection locked="0"/>
    </xf>
    <xf numFmtId="0" fontId="27" fillId="0" borderId="19" xfId="0" applyFont="1" applyBorder="1" applyAlignment="1">
      <alignment horizontal="left" indent="1"/>
    </xf>
    <xf numFmtId="0" fontId="27" fillId="0" borderId="19" xfId="0" applyFont="1" applyBorder="1" applyAlignment="1">
      <alignment horizontal="right" vertical="top"/>
    </xf>
    <xf numFmtId="0" fontId="20" fillId="0" borderId="36" xfId="0" applyFont="1" applyBorder="1" applyAlignment="1">
      <alignment horizontal="right"/>
    </xf>
    <xf numFmtId="0" fontId="20" fillId="0" borderId="37" xfId="0" applyFont="1" applyBorder="1" applyAlignment="1">
      <alignment vertical="top" wrapText="1"/>
    </xf>
    <xf numFmtId="0" fontId="20" fillId="0" borderId="38" xfId="0" applyFont="1" applyBorder="1" applyAlignment="1">
      <alignment vertical="top"/>
    </xf>
    <xf numFmtId="0" fontId="20" fillId="0" borderId="34" xfId="0" applyFont="1" applyBorder="1" applyAlignment="1">
      <alignment horizontal="center" vertical="center"/>
    </xf>
    <xf numFmtId="43" fontId="20" fillId="0" borderId="34" xfId="1" applyFont="1" applyFill="1" applyBorder="1" applyAlignment="1">
      <alignment horizontal="center" vertical="center"/>
    </xf>
    <xf numFmtId="0" fontId="20" fillId="4" borderId="36" xfId="0" applyFont="1" applyFill="1" applyBorder="1" applyAlignment="1">
      <alignment horizontal="right"/>
    </xf>
    <xf numFmtId="0" fontId="20" fillId="4" borderId="37" xfId="0" applyFont="1" applyFill="1" applyBorder="1" applyAlignment="1">
      <alignment horizontal="left"/>
    </xf>
    <xf numFmtId="0" fontId="20" fillId="4" borderId="38" xfId="0" applyFont="1" applyFill="1" applyBorder="1"/>
    <xf numFmtId="0" fontId="20" fillId="4" borderId="34" xfId="0" applyFont="1" applyFill="1" applyBorder="1" applyAlignment="1">
      <alignment horizontal="center" vertical="center"/>
    </xf>
    <xf numFmtId="0" fontId="20" fillId="0" borderId="37" xfId="0" applyFont="1" applyBorder="1"/>
    <xf numFmtId="0" fontId="24" fillId="4" borderId="18" xfId="0" applyFont="1" applyFill="1" applyBorder="1" applyAlignment="1">
      <alignment horizontal="right"/>
    </xf>
    <xf numFmtId="0" fontId="33" fillId="4" borderId="19" xfId="0" applyFont="1" applyFill="1" applyBorder="1"/>
    <xf numFmtId="0" fontId="20" fillId="4" borderId="19" xfId="0" applyFont="1" applyFill="1" applyBorder="1" applyAlignment="1">
      <alignment vertical="top" wrapText="1"/>
    </xf>
    <xf numFmtId="0" fontId="20" fillId="4" borderId="0" xfId="0" applyFont="1" applyFill="1" applyAlignment="1">
      <alignment vertical="justify"/>
    </xf>
    <xf numFmtId="0" fontId="20" fillId="4" borderId="19" xfId="0" applyFont="1" applyFill="1" applyBorder="1"/>
    <xf numFmtId="0" fontId="20" fillId="4" borderId="18" xfId="0" applyFont="1" applyFill="1" applyBorder="1" applyAlignment="1">
      <alignment horizontal="right" vertical="center"/>
    </xf>
    <xf numFmtId="0" fontId="20" fillId="4" borderId="19" xfId="0" applyFont="1" applyFill="1" applyBorder="1" applyAlignment="1">
      <alignment horizontal="left" vertical="center"/>
    </xf>
    <xf numFmtId="0" fontId="24" fillId="4" borderId="18" xfId="0" applyFont="1" applyFill="1" applyBorder="1" applyAlignment="1">
      <alignment horizontal="left"/>
    </xf>
    <xf numFmtId="0" fontId="24" fillId="4" borderId="19" xfId="0" applyFont="1" applyFill="1" applyBorder="1" applyAlignment="1">
      <alignment horizontal="left"/>
    </xf>
    <xf numFmtId="0" fontId="20" fillId="0" borderId="43" xfId="0" applyFont="1" applyBorder="1" applyAlignment="1">
      <alignment horizontal="right"/>
    </xf>
    <xf numFmtId="0" fontId="20" fillId="0" borderId="44" xfId="0" applyFont="1" applyBorder="1" applyAlignment="1">
      <alignment vertical="center"/>
    </xf>
    <xf numFmtId="0" fontId="20" fillId="0" borderId="41" xfId="0" applyFont="1" applyBorder="1" applyAlignment="1">
      <alignment horizontal="center" vertical="center"/>
    </xf>
    <xf numFmtId="43" fontId="20" fillId="0" borderId="41" xfId="1" applyFont="1" applyFill="1" applyBorder="1" applyAlignment="1">
      <alignment horizontal="center" vertical="center"/>
    </xf>
    <xf numFmtId="43" fontId="20" fillId="0" borderId="41" xfId="1" applyFont="1" applyFill="1" applyBorder="1" applyAlignment="1">
      <alignment vertical="top"/>
    </xf>
    <xf numFmtId="0" fontId="20" fillId="0" borderId="18" xfId="0" applyFont="1" applyBorder="1" applyAlignment="1">
      <alignment horizontal="right"/>
    </xf>
    <xf numFmtId="0" fontId="15" fillId="0" borderId="5" xfId="0" applyFont="1" applyBorder="1" applyAlignment="1">
      <alignment horizontal="left" vertical="center" wrapText="1"/>
    </xf>
    <xf numFmtId="0" fontId="23" fillId="0" borderId="5" xfId="0" applyFont="1" applyBorder="1" applyAlignment="1">
      <alignment horizontal="left" vertical="center" wrapText="1"/>
    </xf>
    <xf numFmtId="0" fontId="27" fillId="0" borderId="17" xfId="0" applyFont="1" applyBorder="1" applyAlignment="1">
      <alignment vertical="center" wrapText="1"/>
    </xf>
    <xf numFmtId="43" fontId="27" fillId="4" borderId="8" xfId="1" applyFont="1" applyFill="1" applyBorder="1" applyAlignment="1">
      <alignment vertical="center"/>
    </xf>
    <xf numFmtId="0" fontId="27" fillId="4" borderId="17" xfId="0" applyFont="1" applyFill="1" applyBorder="1" applyAlignment="1">
      <alignment horizontal="center" vertical="center"/>
    </xf>
    <xf numFmtId="43" fontId="27" fillId="4" borderId="8" xfId="1" applyFont="1" applyFill="1" applyBorder="1" applyAlignment="1">
      <alignment horizontal="center" vertical="center"/>
    </xf>
    <xf numFmtId="0" fontId="27" fillId="4" borderId="0" xfId="0" applyFont="1" applyFill="1" applyAlignment="1">
      <alignment vertical="center"/>
    </xf>
    <xf numFmtId="0" fontId="20" fillId="4" borderId="6" xfId="0" applyFont="1" applyFill="1" applyBorder="1"/>
    <xf numFmtId="43" fontId="20" fillId="4" borderId="0" xfId="0" applyNumberFormat="1" applyFont="1" applyFill="1"/>
    <xf numFmtId="43" fontId="27" fillId="4" borderId="8" xfId="1" applyFont="1" applyFill="1" applyBorder="1" applyAlignment="1">
      <alignment vertical="top"/>
    </xf>
    <xf numFmtId="0" fontId="27" fillId="4" borderId="8" xfId="0" applyFont="1" applyFill="1" applyBorder="1" applyAlignment="1">
      <alignment horizontal="right" vertical="top"/>
    </xf>
    <xf numFmtId="0" fontId="27" fillId="4" borderId="18" xfId="0" applyFont="1" applyFill="1" applyBorder="1" applyAlignment="1">
      <alignment horizontal="right" vertical="center"/>
    </xf>
    <xf numFmtId="0" fontId="27" fillId="4" borderId="8" xfId="0" applyFont="1" applyFill="1" applyBorder="1" applyAlignment="1">
      <alignment horizontal="right"/>
    </xf>
    <xf numFmtId="0" fontId="27" fillId="4" borderId="17" xfId="0" applyFont="1" applyFill="1" applyBorder="1" applyAlignment="1">
      <alignment horizontal="right" vertical="center"/>
    </xf>
    <xf numFmtId="0" fontId="20" fillId="4" borderId="17" xfId="0" applyFont="1" applyFill="1" applyBorder="1" applyAlignment="1">
      <alignment horizontal="right"/>
    </xf>
    <xf numFmtId="0" fontId="20" fillId="4" borderId="18" xfId="0" applyFont="1" applyFill="1" applyBorder="1" applyAlignment="1">
      <alignment horizontal="right"/>
    </xf>
    <xf numFmtId="0" fontId="20" fillId="4" borderId="0" xfId="0" applyFont="1" applyFill="1"/>
    <xf numFmtId="0" fontId="27" fillId="4" borderId="19" xfId="0" applyFont="1" applyFill="1" applyBorder="1" applyAlignment="1">
      <alignment horizontal="left"/>
    </xf>
    <xf numFmtId="0" fontId="27" fillId="4" borderId="19" xfId="0" applyFont="1" applyFill="1" applyBorder="1" applyAlignment="1">
      <alignment horizontal="left" vertical="center"/>
    </xf>
    <xf numFmtId="43" fontId="27" fillId="0" borderId="29" xfId="1" applyFont="1" applyFill="1" applyBorder="1" applyAlignment="1">
      <alignment horizontal="center" vertical="center"/>
    </xf>
    <xf numFmtId="0" fontId="27" fillId="0" borderId="0" xfId="0" applyFont="1" applyAlignment="1">
      <alignment horizontal="left"/>
    </xf>
    <xf numFmtId="0" fontId="27" fillId="0" borderId="19" xfId="0" applyFont="1" applyBorder="1" applyAlignment="1">
      <alignment horizontal="left" vertical="top" wrapText="1"/>
    </xf>
    <xf numFmtId="0" fontId="20" fillId="4" borderId="19" xfId="0" applyFont="1" applyFill="1" applyBorder="1" applyAlignment="1">
      <alignment horizontal="left"/>
    </xf>
    <xf numFmtId="0" fontId="20" fillId="4" borderId="8" xfId="0" applyFont="1" applyFill="1" applyBorder="1" applyAlignment="1">
      <alignment horizontal="center" vertical="center"/>
    </xf>
    <xf numFmtId="43" fontId="20" fillId="4" borderId="8" xfId="1" applyFont="1" applyFill="1" applyBorder="1" applyAlignment="1">
      <alignment horizontal="center" vertical="center"/>
    </xf>
    <xf numFmtId="40" fontId="34" fillId="4" borderId="8" xfId="1" applyNumberFormat="1" applyFont="1" applyFill="1" applyBorder="1" applyAlignment="1" applyProtection="1">
      <alignment horizontal="center" vertical="center"/>
      <protection locked="0"/>
    </xf>
    <xf numFmtId="43" fontId="27" fillId="0" borderId="8" xfId="1" applyFont="1" applyFill="1" applyBorder="1" applyAlignment="1">
      <alignment vertical="top"/>
    </xf>
    <xf numFmtId="0" fontId="27" fillId="4" borderId="8" xfId="0" applyFont="1" applyFill="1" applyBorder="1" applyAlignment="1">
      <alignment horizontal="center" vertical="center"/>
    </xf>
    <xf numFmtId="0" fontId="27" fillId="0" borderId="47" xfId="0" applyFont="1" applyBorder="1" applyAlignment="1">
      <alignment vertical="top"/>
    </xf>
    <xf numFmtId="0" fontId="27" fillId="0" borderId="48" xfId="0" applyFont="1" applyBorder="1" applyAlignment="1">
      <alignment horizontal="right"/>
    </xf>
    <xf numFmtId="0" fontId="27" fillId="0" borderId="49" xfId="0" applyFont="1" applyBorder="1" applyAlignment="1">
      <alignment horizontal="right"/>
    </xf>
    <xf numFmtId="0" fontId="27" fillId="0" borderId="50" xfId="0" applyFont="1" applyBorder="1"/>
    <xf numFmtId="0" fontId="27" fillId="0" borderId="51" xfId="0" applyFont="1" applyBorder="1"/>
    <xf numFmtId="0" fontId="27" fillId="0" borderId="47" xfId="0" applyFont="1" applyBorder="1" applyAlignment="1">
      <alignment horizontal="center" vertical="center"/>
    </xf>
    <xf numFmtId="43" fontId="27" fillId="0" borderId="47" xfId="1" applyFont="1" applyFill="1" applyBorder="1" applyAlignment="1">
      <alignment horizontal="center" vertical="center"/>
    </xf>
    <xf numFmtId="43" fontId="27" fillId="0" borderId="47" xfId="1" applyFont="1" applyFill="1" applyBorder="1" applyAlignment="1">
      <alignment vertical="top"/>
    </xf>
    <xf numFmtId="0" fontId="27" fillId="0" borderId="52" xfId="0" applyFont="1" applyBorder="1" applyAlignment="1">
      <alignment vertical="top"/>
    </xf>
    <xf numFmtId="0" fontId="27" fillId="0" borderId="53" xfId="0" applyFont="1" applyBorder="1" applyAlignment="1">
      <alignment horizontal="right"/>
    </xf>
    <xf numFmtId="0" fontId="27" fillId="0" borderId="54" xfId="0" applyFont="1" applyBorder="1" applyAlignment="1">
      <alignment horizontal="right"/>
    </xf>
    <xf numFmtId="0" fontId="27" fillId="0" borderId="55" xfId="0" applyFont="1" applyBorder="1"/>
    <xf numFmtId="0" fontId="27" fillId="0" borderId="56" xfId="0" applyFont="1" applyBorder="1"/>
    <xf numFmtId="0" fontId="27" fillId="0" borderId="52" xfId="0" applyFont="1" applyBorder="1" applyAlignment="1">
      <alignment horizontal="center" vertical="center"/>
    </xf>
    <xf numFmtId="43" fontId="27" fillId="0" borderId="52" xfId="1" applyFont="1" applyFill="1" applyBorder="1" applyAlignment="1">
      <alignment horizontal="center" vertical="center"/>
    </xf>
    <xf numFmtId="43" fontId="27" fillId="0" borderId="52" xfId="1" applyFont="1" applyFill="1" applyBorder="1" applyAlignment="1">
      <alignment vertical="top"/>
    </xf>
    <xf numFmtId="0" fontId="29" fillId="0" borderId="18" xfId="0" applyFont="1" applyBorder="1"/>
    <xf numFmtId="0" fontId="27" fillId="4" borderId="19" xfId="0" applyFont="1" applyFill="1" applyBorder="1" applyAlignment="1">
      <alignment vertical="justify"/>
    </xf>
    <xf numFmtId="0" fontId="27" fillId="4" borderId="0" xfId="0" applyFont="1" applyFill="1" applyAlignment="1">
      <alignment vertical="justify"/>
    </xf>
    <xf numFmtId="0" fontId="27" fillId="4" borderId="19" xfId="0" applyFont="1" applyFill="1" applyBorder="1"/>
    <xf numFmtId="0" fontId="27" fillId="0" borderId="29" xfId="0" applyFont="1" applyBorder="1" applyAlignment="1">
      <alignment vertical="top"/>
    </xf>
    <xf numFmtId="0" fontId="27" fillId="0" borderId="30" xfId="0" applyFont="1" applyBorder="1" applyAlignment="1">
      <alignment horizontal="right"/>
    </xf>
    <xf numFmtId="0" fontId="27" fillId="0" borderId="31" xfId="0" applyFont="1" applyBorder="1" applyAlignment="1">
      <alignment horizontal="right"/>
    </xf>
    <xf numFmtId="0" fontId="27" fillId="0" borderId="49" xfId="0" applyFont="1" applyBorder="1"/>
    <xf numFmtId="0" fontId="27" fillId="0" borderId="29" xfId="0" applyFont="1" applyBorder="1" applyAlignment="1">
      <alignment horizontal="center" vertical="center"/>
    </xf>
    <xf numFmtId="43" fontId="27" fillId="0" borderId="29" xfId="1" applyFont="1" applyFill="1" applyBorder="1" applyAlignment="1">
      <alignment vertical="top"/>
    </xf>
    <xf numFmtId="0" fontId="20" fillId="3" borderId="57" xfId="0" applyFont="1" applyFill="1" applyBorder="1"/>
    <xf numFmtId="0" fontId="20" fillId="0" borderId="33" xfId="0" applyFont="1" applyBorder="1"/>
    <xf numFmtId="0" fontId="27" fillId="0" borderId="36" xfId="0" applyFont="1" applyBorder="1" applyAlignment="1">
      <alignment horizontal="justify" vertical="justify"/>
    </xf>
    <xf numFmtId="0" fontId="27" fillId="0" borderId="37" xfId="0" applyFont="1" applyBorder="1" applyAlignment="1">
      <alignment vertical="justify"/>
    </xf>
    <xf numFmtId="0" fontId="20" fillId="3" borderId="39" xfId="0" applyFont="1" applyFill="1" applyBorder="1"/>
    <xf numFmtId="0" fontId="27" fillId="0" borderId="29" xfId="0" applyFont="1" applyBorder="1" applyAlignment="1">
      <alignment horizontal="right" vertical="top"/>
    </xf>
    <xf numFmtId="0" fontId="27" fillId="0" borderId="32" xfId="0" applyFont="1" applyBorder="1" applyAlignment="1">
      <alignment vertical="center"/>
    </xf>
    <xf numFmtId="0" fontId="27" fillId="0" borderId="33" xfId="0" applyFont="1" applyBorder="1" applyAlignment="1">
      <alignment vertical="center"/>
    </xf>
    <xf numFmtId="0" fontId="27" fillId="4" borderId="29" xfId="0" applyFont="1" applyFill="1" applyBorder="1" applyAlignment="1">
      <alignment horizontal="center" vertical="center"/>
    </xf>
    <xf numFmtId="0" fontId="20" fillId="3" borderId="0" xfId="0" applyFont="1" applyFill="1" applyAlignment="1">
      <alignment vertical="center"/>
    </xf>
    <xf numFmtId="0" fontId="27" fillId="4" borderId="19" xfId="0" applyFont="1" applyFill="1" applyBorder="1" applyAlignment="1">
      <alignment horizontal="left" wrapText="1"/>
    </xf>
    <xf numFmtId="0" fontId="20" fillId="4" borderId="19" xfId="0" applyFont="1" applyFill="1" applyBorder="1" applyAlignment="1">
      <alignment wrapText="1"/>
    </xf>
    <xf numFmtId="0" fontId="27" fillId="0" borderId="8" xfId="0" applyFont="1" applyBorder="1" applyAlignment="1">
      <alignment horizontal="left" vertical="top"/>
    </xf>
    <xf numFmtId="0" fontId="27" fillId="0" borderId="17" xfId="0" applyFont="1" applyBorder="1" applyAlignment="1">
      <alignment horizontal="left"/>
    </xf>
    <xf numFmtId="0" fontId="27" fillId="0" borderId="18" xfId="0" applyFont="1" applyBorder="1" applyAlignment="1">
      <alignment horizontal="left"/>
    </xf>
    <xf numFmtId="0" fontId="27" fillId="0" borderId="8" xfId="0" applyFont="1" applyBorder="1" applyAlignment="1">
      <alignment horizontal="left" vertical="center"/>
    </xf>
    <xf numFmtId="43" fontId="27" fillId="0" borderId="8" xfId="1" applyFont="1" applyFill="1" applyBorder="1" applyAlignment="1">
      <alignment horizontal="left" vertical="center"/>
    </xf>
    <xf numFmtId="43" fontId="20" fillId="3" borderId="6" xfId="0" applyNumberFormat="1" applyFont="1" applyFill="1" applyBorder="1" applyAlignment="1">
      <alignment horizontal="left"/>
    </xf>
    <xf numFmtId="0" fontId="20" fillId="0" borderId="0" xfId="0" applyFont="1" applyAlignment="1">
      <alignment horizontal="left"/>
    </xf>
    <xf numFmtId="0" fontId="20" fillId="0" borderId="16" xfId="0" applyFont="1" applyBorder="1" applyAlignment="1">
      <alignment vertical="center" wrapText="1"/>
    </xf>
    <xf numFmtId="0" fontId="27" fillId="4" borderId="36" xfId="0" applyFont="1" applyFill="1" applyBorder="1" applyAlignment="1">
      <alignment vertical="top" wrapText="1"/>
    </xf>
    <xf numFmtId="0" fontId="22" fillId="0" borderId="0" xfId="11" applyFont="1" applyAlignment="1">
      <alignment horizontal="center" vertical="center"/>
    </xf>
    <xf numFmtId="0" fontId="19" fillId="0" borderId="0" xfId="11" applyFont="1" applyAlignment="1">
      <alignment horizontal="center" vertical="center" wrapText="1"/>
    </xf>
    <xf numFmtId="0" fontId="19" fillId="0" borderId="0" xfId="11" applyFont="1" applyAlignment="1">
      <alignment horizontal="center" vertical="center"/>
    </xf>
    <xf numFmtId="0" fontId="14" fillId="0" borderId="0" xfId="11" applyFont="1" applyAlignment="1">
      <alignment horizontal="center"/>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2" xfId="0" applyFont="1" applyBorder="1" applyAlignment="1">
      <alignment horizontal="center" vertical="center"/>
    </xf>
    <xf numFmtId="0" fontId="15" fillId="0" borderId="10" xfId="0" applyFont="1" applyBorder="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cellXfs>
  <cellStyles count="300">
    <cellStyle name="•W_Electrical_BOQ_MVAC-Rev-11-09-2008" xfId="98" xr:uid="{00000000-0005-0000-0000-000000000000}"/>
    <cellStyle name="Comma" xfId="1" builtinId="3"/>
    <cellStyle name="Comma 10" xfId="94" xr:uid="{00000000-0005-0000-0000-000002000000}"/>
    <cellStyle name="Comma 2" xfId="2" xr:uid="{00000000-0005-0000-0000-000003000000}"/>
    <cellStyle name="Comma 2 2" xfId="20" xr:uid="{00000000-0005-0000-0000-000004000000}"/>
    <cellStyle name="Comma 2 2 2" xfId="95" xr:uid="{00000000-0005-0000-0000-000005000000}"/>
    <cellStyle name="Comma 2 2 3" xfId="113" xr:uid="{00000000-0005-0000-0000-000006000000}"/>
    <cellStyle name="Comma 2 2 3 2" xfId="245" xr:uid="{00000000-0005-0000-0000-000007000000}"/>
    <cellStyle name="Comma 2 2 4" xfId="179" xr:uid="{00000000-0005-0000-0000-000008000000}"/>
    <cellStyle name="Comma 2 3" xfId="21" xr:uid="{00000000-0005-0000-0000-000009000000}"/>
    <cellStyle name="Comma 2 3 2" xfId="114" xr:uid="{00000000-0005-0000-0000-00000A000000}"/>
    <cellStyle name="Comma 2 3 2 2" xfId="246" xr:uid="{00000000-0005-0000-0000-00000B000000}"/>
    <cellStyle name="Comma 2 3 3" xfId="180" xr:uid="{00000000-0005-0000-0000-00000C000000}"/>
    <cellStyle name="Comma 2 4" xfId="22" xr:uid="{00000000-0005-0000-0000-00000D000000}"/>
    <cellStyle name="Comma 2 4 2" xfId="115" xr:uid="{00000000-0005-0000-0000-00000E000000}"/>
    <cellStyle name="Comma 2 4 2 2" xfId="247" xr:uid="{00000000-0005-0000-0000-00000F000000}"/>
    <cellStyle name="Comma 2 4 3" xfId="181" xr:uid="{00000000-0005-0000-0000-000010000000}"/>
    <cellStyle name="Comma 2 5" xfId="19" xr:uid="{00000000-0005-0000-0000-000011000000}"/>
    <cellStyle name="Comma 2 6" xfId="76" xr:uid="{00000000-0005-0000-0000-000012000000}"/>
    <cellStyle name="Comma 2 6 2" xfId="147" xr:uid="{00000000-0005-0000-0000-000013000000}"/>
    <cellStyle name="Comma 2 6 2 2" xfId="279" xr:uid="{00000000-0005-0000-0000-000014000000}"/>
    <cellStyle name="Comma 2 6 3" xfId="213" xr:uid="{00000000-0005-0000-0000-000015000000}"/>
    <cellStyle name="Comma 2 7" xfId="84" xr:uid="{00000000-0005-0000-0000-000016000000}"/>
    <cellStyle name="Comma 2 7 2" xfId="155" xr:uid="{00000000-0005-0000-0000-000017000000}"/>
    <cellStyle name="Comma 2 7 2 2" xfId="287" xr:uid="{00000000-0005-0000-0000-000018000000}"/>
    <cellStyle name="Comma 2 7 3" xfId="221" xr:uid="{00000000-0005-0000-0000-000019000000}"/>
    <cellStyle name="Comma 2 8" xfId="102" xr:uid="{00000000-0005-0000-0000-00001A000000}"/>
    <cellStyle name="Comma 2 8 2" xfId="234" xr:uid="{00000000-0005-0000-0000-00001B000000}"/>
    <cellStyle name="Comma 2 9" xfId="168" xr:uid="{00000000-0005-0000-0000-00001C000000}"/>
    <cellStyle name="Comma 3" xfId="17" xr:uid="{00000000-0005-0000-0000-00001D000000}"/>
    <cellStyle name="Comma 3 2" xfId="24" xr:uid="{00000000-0005-0000-0000-00001E000000}"/>
    <cellStyle name="Comma 3 3" xfId="23" xr:uid="{00000000-0005-0000-0000-00001F000000}"/>
    <cellStyle name="Comma 3 3 2" xfId="116" xr:uid="{00000000-0005-0000-0000-000020000000}"/>
    <cellStyle name="Comma 3 3 2 2" xfId="248" xr:uid="{00000000-0005-0000-0000-000021000000}"/>
    <cellStyle name="Comma 3 3 3" xfId="182" xr:uid="{00000000-0005-0000-0000-000022000000}"/>
    <cellStyle name="Comma 3 4" xfId="111" xr:uid="{00000000-0005-0000-0000-000023000000}"/>
    <cellStyle name="Comma 3 4 2" xfId="243" xr:uid="{00000000-0005-0000-0000-000024000000}"/>
    <cellStyle name="Comma 3 5" xfId="177" xr:uid="{00000000-0005-0000-0000-000025000000}"/>
    <cellStyle name="Comma 4" xfId="25" xr:uid="{00000000-0005-0000-0000-000026000000}"/>
    <cellStyle name="Comma 5" xfId="26" xr:uid="{00000000-0005-0000-0000-000027000000}"/>
    <cellStyle name="Comma 5 2" xfId="27" xr:uid="{00000000-0005-0000-0000-000028000000}"/>
    <cellStyle name="Comma 6" xfId="28" xr:uid="{00000000-0005-0000-0000-000029000000}"/>
    <cellStyle name="Comma 6 2" xfId="96" xr:uid="{00000000-0005-0000-0000-00002A000000}"/>
    <cellStyle name="Comma 7" xfId="29" xr:uid="{00000000-0005-0000-0000-00002B000000}"/>
    <cellStyle name="Comma 8" xfId="93" xr:uid="{00000000-0005-0000-0000-00002C000000}"/>
    <cellStyle name="Comma 8 2" xfId="164" xr:uid="{00000000-0005-0000-0000-00002D000000}"/>
    <cellStyle name="Comma 8 2 2" xfId="296" xr:uid="{00000000-0005-0000-0000-00002E000000}"/>
    <cellStyle name="Comma 8 3" xfId="230" xr:uid="{00000000-0005-0000-0000-00002F000000}"/>
    <cellStyle name="Comma 9" xfId="101" xr:uid="{00000000-0005-0000-0000-000030000000}"/>
    <cellStyle name="Comma 9 2" xfId="167" xr:uid="{00000000-0005-0000-0000-000031000000}"/>
    <cellStyle name="Comma 9 2 2" xfId="299" xr:uid="{00000000-0005-0000-0000-000032000000}"/>
    <cellStyle name="Comma 9 3" xfId="233" xr:uid="{00000000-0005-0000-0000-000033000000}"/>
    <cellStyle name="Currency 2" xfId="3" xr:uid="{00000000-0005-0000-0000-000034000000}"/>
    <cellStyle name="Currency 2 2" xfId="30" xr:uid="{00000000-0005-0000-0000-000035000000}"/>
    <cellStyle name="Currency 2 3" xfId="31" xr:uid="{00000000-0005-0000-0000-000036000000}"/>
    <cellStyle name="Currency 3" xfId="32" xr:uid="{00000000-0005-0000-0000-000037000000}"/>
    <cellStyle name="Normal" xfId="0" builtinId="0"/>
    <cellStyle name="Normal 10" xfId="33" xr:uid="{00000000-0005-0000-0000-000039000000}"/>
    <cellStyle name="Normal 10 2" xfId="97" xr:uid="{00000000-0005-0000-0000-00003A000000}"/>
    <cellStyle name="Normal 11" xfId="75" xr:uid="{00000000-0005-0000-0000-00003B000000}"/>
    <cellStyle name="Normal 11 2" xfId="146" xr:uid="{00000000-0005-0000-0000-00003C000000}"/>
    <cellStyle name="Normal 11 2 2" xfId="278" xr:uid="{00000000-0005-0000-0000-00003D000000}"/>
    <cellStyle name="Normal 11 3" xfId="212" xr:uid="{00000000-0005-0000-0000-00003E000000}"/>
    <cellStyle name="Normal 12" xfId="92" xr:uid="{00000000-0005-0000-0000-00003F000000}"/>
    <cellStyle name="Normal 12 2" xfId="163" xr:uid="{00000000-0005-0000-0000-000040000000}"/>
    <cellStyle name="Normal 12 2 2" xfId="295" xr:uid="{00000000-0005-0000-0000-000041000000}"/>
    <cellStyle name="Normal 12 3" xfId="229" xr:uid="{00000000-0005-0000-0000-000042000000}"/>
    <cellStyle name="Normal 13" xfId="99" xr:uid="{00000000-0005-0000-0000-000043000000}"/>
    <cellStyle name="Normal 13 2" xfId="165" xr:uid="{00000000-0005-0000-0000-000044000000}"/>
    <cellStyle name="Normal 13 2 2" xfId="297" xr:uid="{00000000-0005-0000-0000-000045000000}"/>
    <cellStyle name="Normal 13 3" xfId="231" xr:uid="{00000000-0005-0000-0000-000046000000}"/>
    <cellStyle name="Normal 14" xfId="100" xr:uid="{00000000-0005-0000-0000-000047000000}"/>
    <cellStyle name="Normal 14 2" xfId="166" xr:uid="{00000000-0005-0000-0000-000048000000}"/>
    <cellStyle name="Normal 14 2 2" xfId="298" xr:uid="{00000000-0005-0000-0000-000049000000}"/>
    <cellStyle name="Normal 14 3" xfId="232" xr:uid="{00000000-0005-0000-0000-00004A000000}"/>
    <cellStyle name="Normal 2" xfId="4" xr:uid="{00000000-0005-0000-0000-00004B000000}"/>
    <cellStyle name="Normal 2 10" xfId="35" xr:uid="{00000000-0005-0000-0000-00004C000000}"/>
    <cellStyle name="Normal 2 10 2" xfId="118" xr:uid="{00000000-0005-0000-0000-00004D000000}"/>
    <cellStyle name="Normal 2 10 2 2" xfId="250" xr:uid="{00000000-0005-0000-0000-00004E000000}"/>
    <cellStyle name="Normal 2 10 3" xfId="184" xr:uid="{00000000-0005-0000-0000-00004F000000}"/>
    <cellStyle name="Normal 2 11" xfId="36" xr:uid="{00000000-0005-0000-0000-000050000000}"/>
    <cellStyle name="Normal 2 11 2" xfId="119" xr:uid="{00000000-0005-0000-0000-000051000000}"/>
    <cellStyle name="Normal 2 11 2 2" xfId="251" xr:uid="{00000000-0005-0000-0000-000052000000}"/>
    <cellStyle name="Normal 2 11 3" xfId="185" xr:uid="{00000000-0005-0000-0000-000053000000}"/>
    <cellStyle name="Normal 2 12" xfId="34" xr:uid="{00000000-0005-0000-0000-000054000000}"/>
    <cellStyle name="Normal 2 12 2" xfId="117" xr:uid="{00000000-0005-0000-0000-000055000000}"/>
    <cellStyle name="Normal 2 12 2 2" xfId="249" xr:uid="{00000000-0005-0000-0000-000056000000}"/>
    <cellStyle name="Normal 2 12 3" xfId="183" xr:uid="{00000000-0005-0000-0000-000057000000}"/>
    <cellStyle name="Normal 2 13" xfId="77" xr:uid="{00000000-0005-0000-0000-000058000000}"/>
    <cellStyle name="Normal 2 13 2" xfId="148" xr:uid="{00000000-0005-0000-0000-000059000000}"/>
    <cellStyle name="Normal 2 13 2 2" xfId="280" xr:uid="{00000000-0005-0000-0000-00005A000000}"/>
    <cellStyle name="Normal 2 13 3" xfId="214" xr:uid="{00000000-0005-0000-0000-00005B000000}"/>
    <cellStyle name="Normal 2 14" xfId="85" xr:uid="{00000000-0005-0000-0000-00005C000000}"/>
    <cellStyle name="Normal 2 14 2" xfId="156" xr:uid="{00000000-0005-0000-0000-00005D000000}"/>
    <cellStyle name="Normal 2 14 2 2" xfId="288" xr:uid="{00000000-0005-0000-0000-00005E000000}"/>
    <cellStyle name="Normal 2 14 3" xfId="222" xr:uid="{00000000-0005-0000-0000-00005F000000}"/>
    <cellStyle name="Normal 2 15" xfId="103" xr:uid="{00000000-0005-0000-0000-000060000000}"/>
    <cellStyle name="Normal 2 15 2" xfId="235" xr:uid="{00000000-0005-0000-0000-000061000000}"/>
    <cellStyle name="Normal 2 16" xfId="169" xr:uid="{00000000-0005-0000-0000-000062000000}"/>
    <cellStyle name="Normal 2 2" xfId="5" xr:uid="{00000000-0005-0000-0000-000063000000}"/>
    <cellStyle name="Normal 2 2 2" xfId="38" xr:uid="{00000000-0005-0000-0000-000064000000}"/>
    <cellStyle name="Normal 2 2 2 2" xfId="121" xr:uid="{00000000-0005-0000-0000-000065000000}"/>
    <cellStyle name="Normal 2 2 2 2 2" xfId="253" xr:uid="{00000000-0005-0000-0000-000066000000}"/>
    <cellStyle name="Normal 2 2 2 3" xfId="187" xr:uid="{00000000-0005-0000-0000-000067000000}"/>
    <cellStyle name="Normal 2 2 3" xfId="39" xr:uid="{00000000-0005-0000-0000-000068000000}"/>
    <cellStyle name="Normal 2 2 3 2" xfId="122" xr:uid="{00000000-0005-0000-0000-000069000000}"/>
    <cellStyle name="Normal 2 2 3 2 2" xfId="254" xr:uid="{00000000-0005-0000-0000-00006A000000}"/>
    <cellStyle name="Normal 2 2 3 3" xfId="188" xr:uid="{00000000-0005-0000-0000-00006B000000}"/>
    <cellStyle name="Normal 2 2 4" xfId="40" xr:uid="{00000000-0005-0000-0000-00006C000000}"/>
    <cellStyle name="Normal 2 2 4 2" xfId="123" xr:uid="{00000000-0005-0000-0000-00006D000000}"/>
    <cellStyle name="Normal 2 2 4 2 2" xfId="255" xr:uid="{00000000-0005-0000-0000-00006E000000}"/>
    <cellStyle name="Normal 2 2 4 3" xfId="189" xr:uid="{00000000-0005-0000-0000-00006F000000}"/>
    <cellStyle name="Normal 2 2 5" xfId="37" xr:uid="{00000000-0005-0000-0000-000070000000}"/>
    <cellStyle name="Normal 2 2 5 2" xfId="120" xr:uid="{00000000-0005-0000-0000-000071000000}"/>
    <cellStyle name="Normal 2 2 5 2 2" xfId="252" xr:uid="{00000000-0005-0000-0000-000072000000}"/>
    <cellStyle name="Normal 2 2 5 3" xfId="186" xr:uid="{00000000-0005-0000-0000-000073000000}"/>
    <cellStyle name="Normal 2 2 6" xfId="78" xr:uid="{00000000-0005-0000-0000-000074000000}"/>
    <cellStyle name="Normal 2 2 6 2" xfId="149" xr:uid="{00000000-0005-0000-0000-000075000000}"/>
    <cellStyle name="Normal 2 2 6 2 2" xfId="281" xr:uid="{00000000-0005-0000-0000-000076000000}"/>
    <cellStyle name="Normal 2 2 6 3" xfId="215" xr:uid="{00000000-0005-0000-0000-000077000000}"/>
    <cellStyle name="Normal 2 2 7" xfId="86" xr:uid="{00000000-0005-0000-0000-000078000000}"/>
    <cellStyle name="Normal 2 2 7 2" xfId="157" xr:uid="{00000000-0005-0000-0000-000079000000}"/>
    <cellStyle name="Normal 2 2 7 2 2" xfId="289" xr:uid="{00000000-0005-0000-0000-00007A000000}"/>
    <cellStyle name="Normal 2 2 7 3" xfId="223" xr:uid="{00000000-0005-0000-0000-00007B000000}"/>
    <cellStyle name="Normal 2 2 8" xfId="104" xr:uid="{00000000-0005-0000-0000-00007C000000}"/>
    <cellStyle name="Normal 2 2 8 2" xfId="236" xr:uid="{00000000-0005-0000-0000-00007D000000}"/>
    <cellStyle name="Normal 2 2 9" xfId="170" xr:uid="{00000000-0005-0000-0000-00007E000000}"/>
    <cellStyle name="Normal 2 3" xfId="6" xr:uid="{00000000-0005-0000-0000-00007F000000}"/>
    <cellStyle name="Normal 2 3 2" xfId="42" xr:uid="{00000000-0005-0000-0000-000080000000}"/>
    <cellStyle name="Normal 2 3 2 2" xfId="125" xr:uid="{00000000-0005-0000-0000-000081000000}"/>
    <cellStyle name="Normal 2 3 2 2 2" xfId="257" xr:uid="{00000000-0005-0000-0000-000082000000}"/>
    <cellStyle name="Normal 2 3 2 3" xfId="191" xr:uid="{00000000-0005-0000-0000-000083000000}"/>
    <cellStyle name="Normal 2 3 3" xfId="43" xr:uid="{00000000-0005-0000-0000-000084000000}"/>
    <cellStyle name="Normal 2 3 3 2" xfId="126" xr:uid="{00000000-0005-0000-0000-000085000000}"/>
    <cellStyle name="Normal 2 3 3 2 2" xfId="258" xr:uid="{00000000-0005-0000-0000-000086000000}"/>
    <cellStyle name="Normal 2 3 3 3" xfId="192" xr:uid="{00000000-0005-0000-0000-000087000000}"/>
    <cellStyle name="Normal 2 3 4" xfId="44" xr:uid="{00000000-0005-0000-0000-000088000000}"/>
    <cellStyle name="Normal 2 3 4 2" xfId="127" xr:uid="{00000000-0005-0000-0000-000089000000}"/>
    <cellStyle name="Normal 2 3 4 2 2" xfId="259" xr:uid="{00000000-0005-0000-0000-00008A000000}"/>
    <cellStyle name="Normal 2 3 4 3" xfId="193" xr:uid="{00000000-0005-0000-0000-00008B000000}"/>
    <cellStyle name="Normal 2 3 5" xfId="41" xr:uid="{00000000-0005-0000-0000-00008C000000}"/>
    <cellStyle name="Normal 2 3 5 2" xfId="124" xr:uid="{00000000-0005-0000-0000-00008D000000}"/>
    <cellStyle name="Normal 2 3 5 2 2" xfId="256" xr:uid="{00000000-0005-0000-0000-00008E000000}"/>
    <cellStyle name="Normal 2 3 5 3" xfId="190" xr:uid="{00000000-0005-0000-0000-00008F000000}"/>
    <cellStyle name="Normal 2 3 6" xfId="79" xr:uid="{00000000-0005-0000-0000-000090000000}"/>
    <cellStyle name="Normal 2 3 6 2" xfId="150" xr:uid="{00000000-0005-0000-0000-000091000000}"/>
    <cellStyle name="Normal 2 3 6 2 2" xfId="282" xr:uid="{00000000-0005-0000-0000-000092000000}"/>
    <cellStyle name="Normal 2 3 6 3" xfId="216" xr:uid="{00000000-0005-0000-0000-000093000000}"/>
    <cellStyle name="Normal 2 3 7" xfId="87" xr:uid="{00000000-0005-0000-0000-000094000000}"/>
    <cellStyle name="Normal 2 3 7 2" xfId="158" xr:uid="{00000000-0005-0000-0000-000095000000}"/>
    <cellStyle name="Normal 2 3 7 2 2" xfId="290" xr:uid="{00000000-0005-0000-0000-000096000000}"/>
    <cellStyle name="Normal 2 3 7 3" xfId="224" xr:uid="{00000000-0005-0000-0000-000097000000}"/>
    <cellStyle name="Normal 2 3 8" xfId="105" xr:uid="{00000000-0005-0000-0000-000098000000}"/>
    <cellStyle name="Normal 2 3 8 2" xfId="237" xr:uid="{00000000-0005-0000-0000-000099000000}"/>
    <cellStyle name="Normal 2 3 9" xfId="171" xr:uid="{00000000-0005-0000-0000-00009A000000}"/>
    <cellStyle name="Normal 2 4" xfId="7" xr:uid="{00000000-0005-0000-0000-00009B000000}"/>
    <cellStyle name="Normal 2 4 2" xfId="46" xr:uid="{00000000-0005-0000-0000-00009C000000}"/>
    <cellStyle name="Normal 2 4 2 2" xfId="129" xr:uid="{00000000-0005-0000-0000-00009D000000}"/>
    <cellStyle name="Normal 2 4 2 2 2" xfId="261" xr:uid="{00000000-0005-0000-0000-00009E000000}"/>
    <cellStyle name="Normal 2 4 2 3" xfId="195" xr:uid="{00000000-0005-0000-0000-00009F000000}"/>
    <cellStyle name="Normal 2 4 3" xfId="47" xr:uid="{00000000-0005-0000-0000-0000A0000000}"/>
    <cellStyle name="Normal 2 4 3 2" xfId="130" xr:uid="{00000000-0005-0000-0000-0000A1000000}"/>
    <cellStyle name="Normal 2 4 3 2 2" xfId="262" xr:uid="{00000000-0005-0000-0000-0000A2000000}"/>
    <cellStyle name="Normal 2 4 3 3" xfId="196" xr:uid="{00000000-0005-0000-0000-0000A3000000}"/>
    <cellStyle name="Normal 2 4 4" xfId="48" xr:uid="{00000000-0005-0000-0000-0000A4000000}"/>
    <cellStyle name="Normal 2 4 4 2" xfId="131" xr:uid="{00000000-0005-0000-0000-0000A5000000}"/>
    <cellStyle name="Normal 2 4 4 2 2" xfId="263" xr:uid="{00000000-0005-0000-0000-0000A6000000}"/>
    <cellStyle name="Normal 2 4 4 3" xfId="197" xr:uid="{00000000-0005-0000-0000-0000A7000000}"/>
    <cellStyle name="Normal 2 4 5" xfId="45" xr:uid="{00000000-0005-0000-0000-0000A8000000}"/>
    <cellStyle name="Normal 2 4 5 2" xfId="128" xr:uid="{00000000-0005-0000-0000-0000A9000000}"/>
    <cellStyle name="Normal 2 4 5 2 2" xfId="260" xr:uid="{00000000-0005-0000-0000-0000AA000000}"/>
    <cellStyle name="Normal 2 4 5 3" xfId="194" xr:uid="{00000000-0005-0000-0000-0000AB000000}"/>
    <cellStyle name="Normal 2 4 6" xfId="80" xr:uid="{00000000-0005-0000-0000-0000AC000000}"/>
    <cellStyle name="Normal 2 4 6 2" xfId="151" xr:uid="{00000000-0005-0000-0000-0000AD000000}"/>
    <cellStyle name="Normal 2 4 6 2 2" xfId="283" xr:uid="{00000000-0005-0000-0000-0000AE000000}"/>
    <cellStyle name="Normal 2 4 6 3" xfId="217" xr:uid="{00000000-0005-0000-0000-0000AF000000}"/>
    <cellStyle name="Normal 2 4 7" xfId="88" xr:uid="{00000000-0005-0000-0000-0000B0000000}"/>
    <cellStyle name="Normal 2 4 7 2" xfId="159" xr:uid="{00000000-0005-0000-0000-0000B1000000}"/>
    <cellStyle name="Normal 2 4 7 2 2" xfId="291" xr:uid="{00000000-0005-0000-0000-0000B2000000}"/>
    <cellStyle name="Normal 2 4 7 3" xfId="225" xr:uid="{00000000-0005-0000-0000-0000B3000000}"/>
    <cellStyle name="Normal 2 4 8" xfId="106" xr:uid="{00000000-0005-0000-0000-0000B4000000}"/>
    <cellStyle name="Normal 2 4 8 2" xfId="238" xr:uid="{00000000-0005-0000-0000-0000B5000000}"/>
    <cellStyle name="Normal 2 4 9" xfId="172" xr:uid="{00000000-0005-0000-0000-0000B6000000}"/>
    <cellStyle name="Normal 2 5" xfId="8" xr:uid="{00000000-0005-0000-0000-0000B7000000}"/>
    <cellStyle name="Normal 2 5 2" xfId="50" xr:uid="{00000000-0005-0000-0000-0000B8000000}"/>
    <cellStyle name="Normal 2 5 2 2" xfId="133" xr:uid="{00000000-0005-0000-0000-0000B9000000}"/>
    <cellStyle name="Normal 2 5 2 2 2" xfId="265" xr:uid="{00000000-0005-0000-0000-0000BA000000}"/>
    <cellStyle name="Normal 2 5 2 3" xfId="199" xr:uid="{00000000-0005-0000-0000-0000BB000000}"/>
    <cellStyle name="Normal 2 5 3" xfId="51" xr:uid="{00000000-0005-0000-0000-0000BC000000}"/>
    <cellStyle name="Normal 2 5 3 2" xfId="134" xr:uid="{00000000-0005-0000-0000-0000BD000000}"/>
    <cellStyle name="Normal 2 5 3 2 2" xfId="266" xr:uid="{00000000-0005-0000-0000-0000BE000000}"/>
    <cellStyle name="Normal 2 5 3 3" xfId="200" xr:uid="{00000000-0005-0000-0000-0000BF000000}"/>
    <cellStyle name="Normal 2 5 4" xfId="52" xr:uid="{00000000-0005-0000-0000-0000C0000000}"/>
    <cellStyle name="Normal 2 5 4 2" xfId="135" xr:uid="{00000000-0005-0000-0000-0000C1000000}"/>
    <cellStyle name="Normal 2 5 4 2 2" xfId="267" xr:uid="{00000000-0005-0000-0000-0000C2000000}"/>
    <cellStyle name="Normal 2 5 4 3" xfId="201" xr:uid="{00000000-0005-0000-0000-0000C3000000}"/>
    <cellStyle name="Normal 2 5 5" xfId="49" xr:uid="{00000000-0005-0000-0000-0000C4000000}"/>
    <cellStyle name="Normal 2 5 5 2" xfId="132" xr:uid="{00000000-0005-0000-0000-0000C5000000}"/>
    <cellStyle name="Normal 2 5 5 2 2" xfId="264" xr:uid="{00000000-0005-0000-0000-0000C6000000}"/>
    <cellStyle name="Normal 2 5 5 3" xfId="198" xr:uid="{00000000-0005-0000-0000-0000C7000000}"/>
    <cellStyle name="Normal 2 5 6" xfId="81" xr:uid="{00000000-0005-0000-0000-0000C8000000}"/>
    <cellStyle name="Normal 2 5 6 2" xfId="152" xr:uid="{00000000-0005-0000-0000-0000C9000000}"/>
    <cellStyle name="Normal 2 5 6 2 2" xfId="284" xr:uid="{00000000-0005-0000-0000-0000CA000000}"/>
    <cellStyle name="Normal 2 5 6 3" xfId="218" xr:uid="{00000000-0005-0000-0000-0000CB000000}"/>
    <cellStyle name="Normal 2 5 7" xfId="89" xr:uid="{00000000-0005-0000-0000-0000CC000000}"/>
    <cellStyle name="Normal 2 5 7 2" xfId="160" xr:uid="{00000000-0005-0000-0000-0000CD000000}"/>
    <cellStyle name="Normal 2 5 7 2 2" xfId="292" xr:uid="{00000000-0005-0000-0000-0000CE000000}"/>
    <cellStyle name="Normal 2 5 7 3" xfId="226" xr:uid="{00000000-0005-0000-0000-0000CF000000}"/>
    <cellStyle name="Normal 2 5 8" xfId="107" xr:uid="{00000000-0005-0000-0000-0000D0000000}"/>
    <cellStyle name="Normal 2 5 8 2" xfId="239" xr:uid="{00000000-0005-0000-0000-0000D1000000}"/>
    <cellStyle name="Normal 2 5 9" xfId="173" xr:uid="{00000000-0005-0000-0000-0000D2000000}"/>
    <cellStyle name="Normal 2 6" xfId="9" xr:uid="{00000000-0005-0000-0000-0000D3000000}"/>
    <cellStyle name="Normal 2 6 2" xfId="54" xr:uid="{00000000-0005-0000-0000-0000D4000000}"/>
    <cellStyle name="Normal 2 6 2 2" xfId="137" xr:uid="{00000000-0005-0000-0000-0000D5000000}"/>
    <cellStyle name="Normal 2 6 2 2 2" xfId="269" xr:uid="{00000000-0005-0000-0000-0000D6000000}"/>
    <cellStyle name="Normal 2 6 2 3" xfId="203" xr:uid="{00000000-0005-0000-0000-0000D7000000}"/>
    <cellStyle name="Normal 2 6 3" xfId="55" xr:uid="{00000000-0005-0000-0000-0000D8000000}"/>
    <cellStyle name="Normal 2 6 3 2" xfId="138" xr:uid="{00000000-0005-0000-0000-0000D9000000}"/>
    <cellStyle name="Normal 2 6 3 2 2" xfId="270" xr:uid="{00000000-0005-0000-0000-0000DA000000}"/>
    <cellStyle name="Normal 2 6 3 3" xfId="204" xr:uid="{00000000-0005-0000-0000-0000DB000000}"/>
    <cellStyle name="Normal 2 6 4" xfId="56" xr:uid="{00000000-0005-0000-0000-0000DC000000}"/>
    <cellStyle name="Normal 2 6 4 2" xfId="139" xr:uid="{00000000-0005-0000-0000-0000DD000000}"/>
    <cellStyle name="Normal 2 6 4 2 2" xfId="271" xr:uid="{00000000-0005-0000-0000-0000DE000000}"/>
    <cellStyle name="Normal 2 6 4 3" xfId="205" xr:uid="{00000000-0005-0000-0000-0000DF000000}"/>
    <cellStyle name="Normal 2 6 5" xfId="53" xr:uid="{00000000-0005-0000-0000-0000E0000000}"/>
    <cellStyle name="Normal 2 6 5 2" xfId="136" xr:uid="{00000000-0005-0000-0000-0000E1000000}"/>
    <cellStyle name="Normal 2 6 5 2 2" xfId="268" xr:uid="{00000000-0005-0000-0000-0000E2000000}"/>
    <cellStyle name="Normal 2 6 5 3" xfId="202" xr:uid="{00000000-0005-0000-0000-0000E3000000}"/>
    <cellStyle name="Normal 2 6 6" xfId="82" xr:uid="{00000000-0005-0000-0000-0000E4000000}"/>
    <cellStyle name="Normal 2 6 6 2" xfId="153" xr:uid="{00000000-0005-0000-0000-0000E5000000}"/>
    <cellStyle name="Normal 2 6 6 2 2" xfId="285" xr:uid="{00000000-0005-0000-0000-0000E6000000}"/>
    <cellStyle name="Normal 2 6 6 3" xfId="219" xr:uid="{00000000-0005-0000-0000-0000E7000000}"/>
    <cellStyle name="Normal 2 6 7" xfId="90" xr:uid="{00000000-0005-0000-0000-0000E8000000}"/>
    <cellStyle name="Normal 2 6 7 2" xfId="161" xr:uid="{00000000-0005-0000-0000-0000E9000000}"/>
    <cellStyle name="Normal 2 6 7 2 2" xfId="293" xr:uid="{00000000-0005-0000-0000-0000EA000000}"/>
    <cellStyle name="Normal 2 6 7 3" xfId="227" xr:uid="{00000000-0005-0000-0000-0000EB000000}"/>
    <cellStyle name="Normal 2 6 8" xfId="108" xr:uid="{00000000-0005-0000-0000-0000EC000000}"/>
    <cellStyle name="Normal 2 6 8 2" xfId="240" xr:uid="{00000000-0005-0000-0000-0000ED000000}"/>
    <cellStyle name="Normal 2 6 9" xfId="174" xr:uid="{00000000-0005-0000-0000-0000EE000000}"/>
    <cellStyle name="Normal 2 7" xfId="10" xr:uid="{00000000-0005-0000-0000-0000EF000000}"/>
    <cellStyle name="Normal 2 7 2" xfId="58" xr:uid="{00000000-0005-0000-0000-0000F0000000}"/>
    <cellStyle name="Normal 2 7 2 2" xfId="141" xr:uid="{00000000-0005-0000-0000-0000F1000000}"/>
    <cellStyle name="Normal 2 7 2 2 2" xfId="273" xr:uid="{00000000-0005-0000-0000-0000F2000000}"/>
    <cellStyle name="Normal 2 7 2 3" xfId="207" xr:uid="{00000000-0005-0000-0000-0000F3000000}"/>
    <cellStyle name="Normal 2 7 3" xfId="59" xr:uid="{00000000-0005-0000-0000-0000F4000000}"/>
    <cellStyle name="Normal 2 7 3 2" xfId="142" xr:uid="{00000000-0005-0000-0000-0000F5000000}"/>
    <cellStyle name="Normal 2 7 3 2 2" xfId="274" xr:uid="{00000000-0005-0000-0000-0000F6000000}"/>
    <cellStyle name="Normal 2 7 3 3" xfId="208" xr:uid="{00000000-0005-0000-0000-0000F7000000}"/>
    <cellStyle name="Normal 2 7 4" xfId="60" xr:uid="{00000000-0005-0000-0000-0000F8000000}"/>
    <cellStyle name="Normal 2 7 4 2" xfId="143" xr:uid="{00000000-0005-0000-0000-0000F9000000}"/>
    <cellStyle name="Normal 2 7 4 2 2" xfId="275" xr:uid="{00000000-0005-0000-0000-0000FA000000}"/>
    <cellStyle name="Normal 2 7 4 3" xfId="209" xr:uid="{00000000-0005-0000-0000-0000FB000000}"/>
    <cellStyle name="Normal 2 7 5" xfId="57" xr:uid="{00000000-0005-0000-0000-0000FC000000}"/>
    <cellStyle name="Normal 2 7 5 2" xfId="140" xr:uid="{00000000-0005-0000-0000-0000FD000000}"/>
    <cellStyle name="Normal 2 7 5 2 2" xfId="272" xr:uid="{00000000-0005-0000-0000-0000FE000000}"/>
    <cellStyle name="Normal 2 7 5 3" xfId="206" xr:uid="{00000000-0005-0000-0000-0000FF000000}"/>
    <cellStyle name="Normal 2 7 6" xfId="83" xr:uid="{00000000-0005-0000-0000-000000010000}"/>
    <cellStyle name="Normal 2 7 6 2" xfId="154" xr:uid="{00000000-0005-0000-0000-000001010000}"/>
    <cellStyle name="Normal 2 7 6 2 2" xfId="286" xr:uid="{00000000-0005-0000-0000-000002010000}"/>
    <cellStyle name="Normal 2 7 6 3" xfId="220" xr:uid="{00000000-0005-0000-0000-000003010000}"/>
    <cellStyle name="Normal 2 7 7" xfId="91" xr:uid="{00000000-0005-0000-0000-000004010000}"/>
    <cellStyle name="Normal 2 7 7 2" xfId="162" xr:uid="{00000000-0005-0000-0000-000005010000}"/>
    <cellStyle name="Normal 2 7 7 2 2" xfId="294" xr:uid="{00000000-0005-0000-0000-000006010000}"/>
    <cellStyle name="Normal 2 7 7 3" xfId="228" xr:uid="{00000000-0005-0000-0000-000007010000}"/>
    <cellStyle name="Normal 2 7 8" xfId="109" xr:uid="{00000000-0005-0000-0000-000008010000}"/>
    <cellStyle name="Normal 2 7 8 2" xfId="241" xr:uid="{00000000-0005-0000-0000-000009010000}"/>
    <cellStyle name="Normal 2 7 9" xfId="175" xr:uid="{00000000-0005-0000-0000-00000A010000}"/>
    <cellStyle name="Normal 2 8" xfId="61" xr:uid="{00000000-0005-0000-0000-00000B010000}"/>
    <cellStyle name="Normal 2 9" xfId="62" xr:uid="{00000000-0005-0000-0000-00000C010000}"/>
    <cellStyle name="Normal 2 9 2" xfId="144" xr:uid="{00000000-0005-0000-0000-00000D010000}"/>
    <cellStyle name="Normal 2 9 2 2" xfId="276" xr:uid="{00000000-0005-0000-0000-00000E010000}"/>
    <cellStyle name="Normal 2 9 3" xfId="210" xr:uid="{00000000-0005-0000-0000-00000F010000}"/>
    <cellStyle name="Normal 3" xfId="16" xr:uid="{00000000-0005-0000-0000-000010010000}"/>
    <cellStyle name="Normal 3 2" xfId="64" xr:uid="{00000000-0005-0000-0000-000011010000}"/>
    <cellStyle name="Normal 3 3" xfId="65" xr:uid="{00000000-0005-0000-0000-000012010000}"/>
    <cellStyle name="Normal 3 3 2" xfId="66" xr:uid="{00000000-0005-0000-0000-000013010000}"/>
    <cellStyle name="Normal 3 4" xfId="63" xr:uid="{00000000-0005-0000-0000-000014010000}"/>
    <cellStyle name="Normal 3 4 2" xfId="145" xr:uid="{00000000-0005-0000-0000-000015010000}"/>
    <cellStyle name="Normal 3 4 2 2" xfId="277" xr:uid="{00000000-0005-0000-0000-000016010000}"/>
    <cellStyle name="Normal 3 4 3" xfId="211" xr:uid="{00000000-0005-0000-0000-000017010000}"/>
    <cellStyle name="Normal 3 5" xfId="110" xr:uid="{00000000-0005-0000-0000-000018010000}"/>
    <cellStyle name="Normal 3 5 2" xfId="242" xr:uid="{00000000-0005-0000-0000-000019010000}"/>
    <cellStyle name="Normal 3 6" xfId="176" xr:uid="{00000000-0005-0000-0000-00001A010000}"/>
    <cellStyle name="Normal 4" xfId="11" xr:uid="{00000000-0005-0000-0000-00001B010000}"/>
    <cellStyle name="Normal 5" xfId="12" xr:uid="{00000000-0005-0000-0000-00001C010000}"/>
    <cellStyle name="Normal 6" xfId="13" xr:uid="{00000000-0005-0000-0000-00001D010000}"/>
    <cellStyle name="Normal 7" xfId="14" xr:uid="{00000000-0005-0000-0000-00001E010000}"/>
    <cellStyle name="Normal 8" xfId="67" xr:uid="{00000000-0005-0000-0000-00001F010000}"/>
    <cellStyle name="Normal 8 2" xfId="68" xr:uid="{00000000-0005-0000-0000-000020010000}"/>
    <cellStyle name="Normal 9" xfId="69" xr:uid="{00000000-0005-0000-0000-000021010000}"/>
    <cellStyle name="Percent 2" xfId="15" xr:uid="{00000000-0005-0000-0000-000022010000}"/>
    <cellStyle name="Percent 3" xfId="18" xr:uid="{00000000-0005-0000-0000-000023010000}"/>
    <cellStyle name="Percent 3 2" xfId="70" xr:uid="{00000000-0005-0000-0000-000024010000}"/>
    <cellStyle name="Percent 3 3" xfId="112" xr:uid="{00000000-0005-0000-0000-000025010000}"/>
    <cellStyle name="Percent 3 3 2" xfId="244" xr:uid="{00000000-0005-0000-0000-000026010000}"/>
    <cellStyle name="Percent 3 4" xfId="178" xr:uid="{00000000-0005-0000-0000-000027010000}"/>
    <cellStyle name="Percent 4" xfId="71" xr:uid="{00000000-0005-0000-0000-000028010000}"/>
    <cellStyle name="Percent 4 2" xfId="72" xr:uid="{00000000-0005-0000-0000-000029010000}"/>
    <cellStyle name="Percent 5" xfId="73" xr:uid="{00000000-0005-0000-0000-00002A010000}"/>
    <cellStyle name="Percent 6" xfId="74" xr:uid="{00000000-0005-0000-0000-00002B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6:I617"/>
  <sheetViews>
    <sheetView tabSelected="1" topLeftCell="A12" workbookViewId="0">
      <selection activeCell="E26" sqref="E26"/>
    </sheetView>
  </sheetViews>
  <sheetFormatPr defaultColWidth="9.28515625" defaultRowHeight="12.75"/>
  <cols>
    <col min="1" max="16384" width="9.28515625" style="7"/>
  </cols>
  <sheetData>
    <row r="16" spans="1:9" ht="26.25">
      <c r="A16" s="280" t="s">
        <v>0</v>
      </c>
      <c r="B16" s="280"/>
      <c r="C16" s="280"/>
      <c r="D16" s="280"/>
      <c r="E16" s="280"/>
      <c r="F16" s="280"/>
      <c r="G16" s="280"/>
      <c r="H16" s="280"/>
      <c r="I16" s="280"/>
    </row>
    <row r="17" spans="1:9" ht="48.75" customHeight="1">
      <c r="A17" s="281" t="s">
        <v>1</v>
      </c>
      <c r="B17" s="282"/>
      <c r="C17" s="282"/>
      <c r="D17" s="282"/>
      <c r="E17" s="282"/>
      <c r="F17" s="282"/>
      <c r="G17" s="282"/>
      <c r="H17" s="282"/>
      <c r="I17" s="282"/>
    </row>
    <row r="19" spans="1:9" ht="15">
      <c r="A19" s="283" t="s">
        <v>2</v>
      </c>
      <c r="B19" s="283"/>
      <c r="C19" s="283"/>
      <c r="D19" s="283"/>
      <c r="E19" s="283"/>
      <c r="F19" s="283"/>
      <c r="G19" s="283"/>
      <c r="H19" s="283"/>
      <c r="I19" s="283"/>
    </row>
    <row r="617" ht="18" customHeight="1"/>
  </sheetData>
  <mergeCells count="3">
    <mergeCell ref="A16:I16"/>
    <mergeCell ref="A17:I17"/>
    <mergeCell ref="A19:I19"/>
  </mergeCells>
  <pageMargins left="0.67500000000000004" right="0.25" top="0.75" bottom="0.75" header="0.3" footer="0.3"/>
  <pageSetup scale="1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K623"/>
  <sheetViews>
    <sheetView workbookViewId="0">
      <selection activeCell="E18" sqref="E18"/>
    </sheetView>
  </sheetViews>
  <sheetFormatPr defaultColWidth="9.28515625" defaultRowHeight="12.75" outlineLevelCol="1"/>
  <cols>
    <col min="1" max="1" width="1.5703125" style="5" customWidth="1"/>
    <col min="2" max="2" width="9.28515625" style="5" customWidth="1"/>
    <col min="3" max="3" width="45.5703125" style="5" customWidth="1"/>
    <col min="4" max="4" width="20.28515625" style="5" customWidth="1" outlineLevel="1"/>
    <col min="5" max="5" width="30.28515625" style="5" customWidth="1"/>
    <col min="6" max="6" width="14.28515625" style="5" bestFit="1" customWidth="1"/>
    <col min="7" max="7" width="13.28515625" style="5" bestFit="1" customWidth="1"/>
    <col min="8" max="8" width="12.7109375" style="5" bestFit="1" customWidth="1"/>
    <col min="9" max="9" width="11" style="5" bestFit="1" customWidth="1"/>
    <col min="10" max="13" width="9.28515625" style="5"/>
    <col min="14" max="14" width="13" style="5" bestFit="1" customWidth="1"/>
    <col min="15" max="16384" width="9.28515625" style="5"/>
  </cols>
  <sheetData>
    <row r="2" spans="1:8" ht="15.75">
      <c r="A2" s="288" t="s">
        <v>3</v>
      </c>
      <c r="B2" s="288"/>
      <c r="C2" s="288"/>
      <c r="D2" s="288"/>
    </row>
    <row r="3" spans="1:8" ht="18.75">
      <c r="A3" s="289" t="str">
        <f>Cover!A17:I17</f>
        <v>VILIMALE HOSPITAL PARK</v>
      </c>
      <c r="B3" s="289"/>
      <c r="C3" s="289"/>
      <c r="D3" s="289"/>
    </row>
    <row r="5" spans="1:8" ht="15" customHeight="1">
      <c r="C5" s="286" t="s">
        <v>4</v>
      </c>
      <c r="D5" s="284" t="s">
        <v>5</v>
      </c>
    </row>
    <row r="6" spans="1:8" s="1" customFormat="1" ht="15">
      <c r="C6" s="287"/>
      <c r="D6" s="285"/>
    </row>
    <row r="7" spans="1:8">
      <c r="C7" s="8"/>
      <c r="D7" s="9"/>
    </row>
    <row r="8" spans="1:8" ht="24.75" customHeight="1">
      <c r="B8" s="10"/>
      <c r="C8" s="11" t="str">
        <f>'BOQ '!E7</f>
        <v>Bill №: 01 - PRELIMINARIES</v>
      </c>
      <c r="D8" s="3">
        <f>'BOQ '!J35</f>
        <v>0</v>
      </c>
    </row>
    <row r="9" spans="1:8" ht="24.75" customHeight="1">
      <c r="B9" s="10"/>
      <c r="C9" s="278" t="str">
        <f>'BOQ '!E36</f>
        <v>Bill №: 02 - SITE PREPARATION, EARTHWORKS AND SUB-BASE WORKS</v>
      </c>
      <c r="D9" s="4">
        <f>'BOQ '!J71</f>
        <v>0</v>
      </c>
    </row>
    <row r="10" spans="1:8" ht="24.75" customHeight="1">
      <c r="B10" s="10"/>
      <c r="C10" s="12" t="str">
        <f>'BOQ '!E72</f>
        <v>Bill №: 03 - INSITU CONCRETE WORKS</v>
      </c>
      <c r="D10" s="4">
        <f>'BOQ '!J133</f>
        <v>0</v>
      </c>
    </row>
    <row r="11" spans="1:8" ht="24.75" customHeight="1">
      <c r="B11" s="10"/>
      <c r="C11" s="12" t="str">
        <f>'BOQ '!E134</f>
        <v>Bill №: 04 - MASONRY</v>
      </c>
      <c r="D11" s="4">
        <f>'BOQ '!J146</f>
        <v>0</v>
      </c>
    </row>
    <row r="12" spans="1:8" ht="24.75" customHeight="1">
      <c r="B12" s="10"/>
      <c r="C12" s="12" t="str">
        <f>'BOQ '!E147</f>
        <v>Bill №: 05 - PLASTERING</v>
      </c>
      <c r="D12" s="4">
        <f>'BOQ '!J157</f>
        <v>0</v>
      </c>
    </row>
    <row r="13" spans="1:8" ht="24.75" customHeight="1">
      <c r="B13" s="10"/>
      <c r="C13" s="12" t="str">
        <f>'BOQ '!E158</f>
        <v>Bill №: 06 - FLOOR FINISHINGS</v>
      </c>
      <c r="D13" s="4">
        <f>'BOQ '!J185</f>
        <v>0</v>
      </c>
    </row>
    <row r="14" spans="1:8" ht="24.75" customHeight="1">
      <c r="B14" s="10"/>
      <c r="C14" s="12" t="str">
        <f>'BOQ '!E186</f>
        <v>Bill №: 07 - PAINTING &amp; DECORATIONS</v>
      </c>
      <c r="D14" s="4">
        <f>'BOQ '!J209</f>
        <v>0</v>
      </c>
      <c r="E14" s="6"/>
    </row>
    <row r="15" spans="1:8" ht="24.75" customHeight="1">
      <c r="B15" s="10"/>
      <c r="C15" s="12" t="str">
        <f>'BOQ '!E210</f>
        <v>Bill №: 08 - HOSPITAL SIGNAGE WALL,SEATING AND FLAG POST WORKS</v>
      </c>
      <c r="D15" s="4">
        <f>'BOQ '!J228</f>
        <v>0</v>
      </c>
    </row>
    <row r="16" spans="1:8" ht="24.75" customHeight="1">
      <c r="B16" s="10"/>
      <c r="C16" s="12" t="str">
        <f>'BOQ '!E229</f>
        <v>Bill №: 09 - ELECTRICAL / LANDSCAPE LIGHTING WORKS</v>
      </c>
      <c r="D16" s="4">
        <f>'BOQ '!J243</f>
        <v>0</v>
      </c>
      <c r="H16" s="13"/>
    </row>
    <row r="17" spans="2:11" ht="24.75" customHeight="1">
      <c r="B17" s="10"/>
      <c r="C17" s="12" t="str">
        <f>+'BOQ '!E244</f>
        <v>Bill №: 10 - PLUMBING</v>
      </c>
      <c r="D17" s="4">
        <f>'BOQ '!J250</f>
        <v>0</v>
      </c>
      <c r="F17" s="13"/>
    </row>
    <row r="18" spans="2:11" ht="39" customHeight="1">
      <c r="B18" s="1"/>
      <c r="C18" s="205" t="s">
        <v>6</v>
      </c>
      <c r="D18" s="2">
        <f>SUM(D8:D17)</f>
        <v>0</v>
      </c>
      <c r="E18" s="13"/>
      <c r="F18" s="14"/>
      <c r="G18" s="13"/>
      <c r="H18" s="13"/>
    </row>
    <row r="19" spans="2:11" ht="15.75">
      <c r="B19" s="1"/>
      <c r="C19" s="206" t="s">
        <v>7</v>
      </c>
      <c r="D19" s="2">
        <f>D18*8/100</f>
        <v>0</v>
      </c>
    </row>
    <row r="20" spans="2:11" ht="15.75">
      <c r="C20" s="205" t="s">
        <v>8</v>
      </c>
      <c r="D20" s="2">
        <f>D18+D19</f>
        <v>0</v>
      </c>
      <c r="K20" s="15"/>
    </row>
    <row r="22" spans="2:11">
      <c r="E22" s="13"/>
    </row>
    <row r="623" ht="18" customHeight="1"/>
  </sheetData>
  <mergeCells count="4">
    <mergeCell ref="D5:D6"/>
    <mergeCell ref="C5:C6"/>
    <mergeCell ref="A2:D2"/>
    <mergeCell ref="A3:D3"/>
  </mergeCells>
  <pageMargins left="0.25" right="0.25" top="0.75" bottom="0.7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2:AD250"/>
  <sheetViews>
    <sheetView view="pageBreakPreview" topLeftCell="A253" zoomScale="68" zoomScaleNormal="100" zoomScaleSheetLayoutView="68" workbookViewId="0">
      <selection activeCell="I247" sqref="I247"/>
    </sheetView>
  </sheetViews>
  <sheetFormatPr defaultColWidth="9.28515625" defaultRowHeight="12.75" outlineLevelCol="1"/>
  <cols>
    <col min="1" max="1" width="6.28515625" style="44" customWidth="1"/>
    <col min="2" max="2" width="6.28515625" style="45" customWidth="1"/>
    <col min="3" max="3" width="5" style="46" bestFit="1" customWidth="1"/>
    <col min="4" max="4" width="5.5703125" style="46" customWidth="1"/>
    <col min="5" max="5" width="45.42578125" style="47" customWidth="1"/>
    <col min="6" max="6" width="1.7109375" style="48" customWidth="1"/>
    <col min="7" max="7" width="4.5703125" style="49" customWidth="1"/>
    <col min="8" max="8" width="10.7109375" style="50" bestFit="1" customWidth="1"/>
    <col min="9" max="10" width="12.5703125" style="51" customWidth="1" outlineLevel="1"/>
    <col min="11" max="11" width="2.28515625" style="17" customWidth="1"/>
    <col min="12" max="12" width="6.85546875" style="5" customWidth="1"/>
    <col min="13" max="13" width="7.140625" style="5" customWidth="1"/>
    <col min="14" max="16384" width="9.28515625" style="5"/>
  </cols>
  <sheetData>
    <row r="2" spans="1:11">
      <c r="A2" s="52" t="str">
        <f>'BOQ Summary'!A3:D3</f>
        <v>VILIMALE HOSPITAL PARK</v>
      </c>
      <c r="B2" s="53"/>
      <c r="C2" s="54"/>
      <c r="D2" s="54"/>
      <c r="E2" s="55"/>
      <c r="F2" s="52"/>
      <c r="G2" s="56"/>
      <c r="H2" s="57"/>
      <c r="I2" s="52"/>
      <c r="J2" s="52"/>
      <c r="K2" s="18"/>
    </row>
    <row r="3" spans="1:11">
      <c r="A3" s="48" t="s">
        <v>9</v>
      </c>
      <c r="H3" s="58"/>
      <c r="I3" s="48"/>
      <c r="J3" s="48"/>
      <c r="K3" s="19"/>
    </row>
    <row r="4" spans="1:11">
      <c r="A4" s="59"/>
      <c r="E4" s="60"/>
      <c r="F4" s="61"/>
      <c r="H4" s="58"/>
      <c r="I4" s="59"/>
      <c r="J4" s="59"/>
      <c r="K4" s="19"/>
    </row>
    <row r="5" spans="1:11">
      <c r="A5" s="62" t="s">
        <v>0</v>
      </c>
      <c r="B5" s="63"/>
      <c r="C5" s="64"/>
      <c r="D5" s="64"/>
      <c r="E5" s="65"/>
      <c r="F5" s="62"/>
      <c r="G5" s="66"/>
      <c r="H5" s="67"/>
      <c r="I5" s="62"/>
      <c r="J5" s="62"/>
      <c r="K5" s="18"/>
    </row>
    <row r="6" spans="1:11" s="21" customFormat="1">
      <c r="A6" s="68" t="s">
        <v>10</v>
      </c>
      <c r="B6" s="69"/>
      <c r="C6" s="70"/>
      <c r="D6" s="70"/>
      <c r="E6" s="71" t="s">
        <v>4</v>
      </c>
      <c r="F6" s="72"/>
      <c r="G6" s="73" t="s">
        <v>11</v>
      </c>
      <c r="H6" s="74" t="s">
        <v>12</v>
      </c>
      <c r="I6" s="75" t="s">
        <v>13</v>
      </c>
      <c r="J6" s="75" t="s">
        <v>14</v>
      </c>
      <c r="K6" s="20"/>
    </row>
    <row r="7" spans="1:11" s="23" customFormat="1">
      <c r="A7" s="76" t="s">
        <v>15</v>
      </c>
      <c r="B7" s="77"/>
      <c r="C7" s="78"/>
      <c r="D7" s="78"/>
      <c r="E7" s="79" t="s">
        <v>16</v>
      </c>
      <c r="F7" s="80"/>
      <c r="G7" s="81"/>
      <c r="H7" s="82"/>
      <c r="I7" s="83"/>
      <c r="J7" s="83"/>
      <c r="K7" s="22"/>
    </row>
    <row r="8" spans="1:11" ht="12" customHeight="1">
      <c r="A8" s="85"/>
      <c r="E8" s="86"/>
      <c r="F8" s="87"/>
      <c r="G8" s="88"/>
      <c r="H8" s="89"/>
      <c r="I8" s="231"/>
      <c r="J8" s="231"/>
    </row>
    <row r="9" spans="1:11" ht="12" customHeight="1">
      <c r="A9" s="85"/>
      <c r="G9" s="88"/>
      <c r="H9" s="89"/>
      <c r="I9" s="231"/>
      <c r="J9" s="231"/>
    </row>
    <row r="10" spans="1:11" s="16" customFormat="1" ht="12" customHeight="1">
      <c r="A10" s="90" t="s">
        <v>17</v>
      </c>
      <c r="B10" s="91" t="s">
        <v>18</v>
      </c>
      <c r="C10" s="54"/>
      <c r="D10" s="54"/>
      <c r="E10" s="92"/>
      <c r="F10" s="52"/>
      <c r="G10" s="93"/>
      <c r="H10" s="94"/>
      <c r="I10" s="95"/>
      <c r="J10" s="95"/>
      <c r="K10" s="24"/>
    </row>
    <row r="11" spans="1:11" ht="12" customHeight="1">
      <c r="E11" s="96" t="s">
        <v>19</v>
      </c>
      <c r="G11" s="88"/>
      <c r="H11" s="89"/>
      <c r="I11" s="231"/>
      <c r="J11" s="231"/>
    </row>
    <row r="12" spans="1:11" ht="12" customHeight="1">
      <c r="D12" s="46" t="s">
        <v>20</v>
      </c>
      <c r="E12" s="97" t="s">
        <v>21</v>
      </c>
      <c r="G12" s="88"/>
      <c r="H12" s="89"/>
      <c r="I12" s="231"/>
      <c r="J12" s="231"/>
    </row>
    <row r="13" spans="1:11" ht="12" customHeight="1">
      <c r="D13" s="46" t="s">
        <v>22</v>
      </c>
      <c r="E13" s="97" t="s">
        <v>23</v>
      </c>
      <c r="G13" s="88"/>
      <c r="H13" s="89"/>
      <c r="I13" s="231"/>
      <c r="J13" s="231"/>
    </row>
    <row r="14" spans="1:11" ht="12" customHeight="1">
      <c r="D14" s="46" t="s">
        <v>24</v>
      </c>
      <c r="E14" s="97" t="s">
        <v>25</v>
      </c>
      <c r="G14" s="88"/>
      <c r="H14" s="89"/>
      <c r="I14" s="231"/>
      <c r="J14" s="231"/>
    </row>
    <row r="15" spans="1:11" ht="12" customHeight="1">
      <c r="D15" s="46" t="s">
        <v>26</v>
      </c>
      <c r="E15" s="97" t="s">
        <v>27</v>
      </c>
      <c r="G15" s="88"/>
      <c r="H15" s="89"/>
      <c r="I15" s="231"/>
      <c r="J15" s="231"/>
    </row>
    <row r="16" spans="1:11" ht="12" customHeight="1">
      <c r="D16" s="46" t="s">
        <v>20</v>
      </c>
      <c r="E16" s="97" t="s">
        <v>28</v>
      </c>
      <c r="G16" s="88"/>
      <c r="H16" s="89"/>
      <c r="I16" s="231"/>
      <c r="J16" s="231"/>
    </row>
    <row r="17" spans="1:11" ht="12" customHeight="1">
      <c r="D17" s="46" t="s">
        <v>29</v>
      </c>
      <c r="E17" s="97" t="s">
        <v>30</v>
      </c>
      <c r="G17" s="88"/>
      <c r="H17" s="89"/>
      <c r="I17" s="231"/>
      <c r="J17" s="231"/>
    </row>
    <row r="18" spans="1:11" ht="12" customHeight="1">
      <c r="D18" s="46" t="s">
        <v>31</v>
      </c>
      <c r="E18" s="97" t="s">
        <v>32</v>
      </c>
      <c r="G18" s="88"/>
      <c r="H18" s="89"/>
      <c r="I18" s="231"/>
      <c r="J18" s="231"/>
    </row>
    <row r="19" spans="1:11" ht="12" customHeight="1">
      <c r="D19" s="46" t="s">
        <v>33</v>
      </c>
      <c r="E19" s="97" t="s">
        <v>34</v>
      </c>
      <c r="G19" s="88"/>
      <c r="H19" s="89"/>
      <c r="I19" s="231"/>
      <c r="J19" s="231"/>
    </row>
    <row r="20" spans="1:11" ht="12" customHeight="1">
      <c r="D20" s="46" t="s">
        <v>35</v>
      </c>
      <c r="E20" s="97" t="s">
        <v>36</v>
      </c>
      <c r="G20" s="88"/>
      <c r="H20" s="89"/>
      <c r="I20" s="231"/>
      <c r="J20" s="231"/>
    </row>
    <row r="21" spans="1:11" ht="12" customHeight="1">
      <c r="D21" s="46" t="s">
        <v>37</v>
      </c>
      <c r="E21" s="97" t="s">
        <v>38</v>
      </c>
      <c r="G21" s="88"/>
      <c r="H21" s="89"/>
      <c r="I21" s="231"/>
      <c r="J21" s="231"/>
    </row>
    <row r="22" spans="1:11" ht="12" customHeight="1">
      <c r="E22" s="97"/>
      <c r="G22" s="88"/>
      <c r="H22" s="89"/>
      <c r="I22" s="231"/>
      <c r="J22" s="231"/>
    </row>
    <row r="23" spans="1:11" ht="12" customHeight="1">
      <c r="G23" s="88"/>
      <c r="H23" s="89"/>
      <c r="I23" s="231"/>
      <c r="J23" s="231"/>
    </row>
    <row r="24" spans="1:11" s="16" customFormat="1" ht="12" customHeight="1">
      <c r="A24" s="90" t="s">
        <v>39</v>
      </c>
      <c r="B24" s="91" t="s">
        <v>40</v>
      </c>
      <c r="C24" s="54"/>
      <c r="D24" s="54"/>
      <c r="E24" s="92"/>
      <c r="F24" s="52"/>
      <c r="G24" s="93"/>
      <c r="H24" s="94"/>
      <c r="I24" s="95"/>
      <c r="J24" s="95"/>
      <c r="K24" s="24"/>
    </row>
    <row r="25" spans="1:11" s="23" customFormat="1" ht="52.5" customHeight="1">
      <c r="A25" s="44"/>
      <c r="B25" s="98"/>
      <c r="C25" s="46"/>
      <c r="D25" s="46"/>
      <c r="E25" s="99" t="s">
        <v>41</v>
      </c>
      <c r="F25" s="100"/>
      <c r="G25" s="88"/>
      <c r="H25" s="89">
        <v>0</v>
      </c>
      <c r="I25" s="231"/>
      <c r="J25" s="231"/>
      <c r="K25" s="22"/>
    </row>
    <row r="26" spans="1:11" ht="12" customHeight="1">
      <c r="G26" s="88"/>
      <c r="H26" s="89"/>
      <c r="I26" s="231"/>
      <c r="J26" s="231"/>
    </row>
    <row r="27" spans="1:11" ht="12" customHeight="1">
      <c r="G27" s="88"/>
      <c r="H27" s="89"/>
      <c r="I27" s="231"/>
      <c r="J27" s="231"/>
    </row>
    <row r="28" spans="1:11" s="16" customFormat="1" ht="12" customHeight="1">
      <c r="A28" s="90" t="s">
        <v>42</v>
      </c>
      <c r="B28" s="91" t="s">
        <v>43</v>
      </c>
      <c r="C28" s="54"/>
      <c r="D28" s="54"/>
      <c r="E28" s="92"/>
      <c r="F28" s="52"/>
      <c r="G28" s="93"/>
      <c r="H28" s="94"/>
      <c r="I28" s="95"/>
      <c r="J28" s="95"/>
      <c r="K28" s="24"/>
    </row>
    <row r="29" spans="1:11" ht="12" customHeight="1">
      <c r="A29" s="85"/>
      <c r="E29" s="47" t="s">
        <v>44</v>
      </c>
      <c r="G29" s="88" t="s">
        <v>22</v>
      </c>
      <c r="H29" s="89">
        <v>0</v>
      </c>
      <c r="I29" s="231"/>
      <c r="J29" s="231"/>
    </row>
    <row r="30" spans="1:11" ht="12" customHeight="1">
      <c r="A30" s="85"/>
      <c r="G30" s="88"/>
      <c r="H30" s="89"/>
      <c r="I30" s="231"/>
      <c r="J30" s="231"/>
    </row>
    <row r="31" spans="1:11" ht="12" customHeight="1">
      <c r="A31" s="85"/>
      <c r="G31" s="88"/>
      <c r="H31" s="89"/>
      <c r="I31" s="231"/>
      <c r="J31" s="231"/>
    </row>
    <row r="32" spans="1:11" s="16" customFormat="1" ht="12" customHeight="1">
      <c r="A32" s="90" t="s">
        <v>45</v>
      </c>
      <c r="B32" s="91" t="s">
        <v>46</v>
      </c>
      <c r="C32" s="54"/>
      <c r="D32" s="54"/>
      <c r="E32" s="92"/>
      <c r="F32" s="52"/>
      <c r="G32" s="93"/>
      <c r="H32" s="94"/>
      <c r="I32" s="95"/>
      <c r="J32" s="95"/>
      <c r="K32" s="24"/>
    </row>
    <row r="33" spans="1:11" ht="12" customHeight="1">
      <c r="A33" s="85"/>
      <c r="E33" s="47" t="s">
        <v>47</v>
      </c>
      <c r="G33" s="88" t="s">
        <v>48</v>
      </c>
      <c r="H33" s="89">
        <v>0</v>
      </c>
      <c r="I33" s="231"/>
      <c r="J33" s="231"/>
    </row>
    <row r="34" spans="1:11" ht="12" customHeight="1">
      <c r="A34" s="114"/>
      <c r="B34" s="123"/>
      <c r="C34" s="116"/>
      <c r="D34" s="116"/>
      <c r="E34" s="124"/>
      <c r="F34" s="125"/>
      <c r="G34" s="120"/>
      <c r="H34" s="121"/>
      <c r="I34" s="122"/>
      <c r="J34" s="122"/>
    </row>
    <row r="35" spans="1:11" s="26" customFormat="1">
      <c r="A35" s="76" t="s">
        <v>49</v>
      </c>
      <c r="B35" s="101" t="s">
        <v>50</v>
      </c>
      <c r="C35" s="78"/>
      <c r="D35" s="78"/>
      <c r="E35" s="79"/>
      <c r="F35" s="102"/>
      <c r="G35" s="103"/>
      <c r="H35" s="104"/>
      <c r="I35" s="105"/>
      <c r="J35" s="105"/>
      <c r="K35" s="25"/>
    </row>
    <row r="36" spans="1:11" s="23" customFormat="1">
      <c r="A36" s="76" t="s">
        <v>51</v>
      </c>
      <c r="B36" s="101"/>
      <c r="C36" s="78"/>
      <c r="D36" s="78"/>
      <c r="E36" s="101" t="s">
        <v>52</v>
      </c>
      <c r="F36" s="102"/>
      <c r="G36" s="103"/>
      <c r="H36" s="104"/>
      <c r="I36" s="84"/>
      <c r="J36" s="84"/>
      <c r="K36" s="22"/>
    </row>
    <row r="37" spans="1:11" ht="12" customHeight="1">
      <c r="A37" s="233"/>
      <c r="B37" s="234"/>
      <c r="C37" s="235"/>
      <c r="D37" s="235"/>
      <c r="E37" s="236"/>
      <c r="F37" s="237"/>
      <c r="G37" s="238"/>
      <c r="H37" s="239"/>
      <c r="I37" s="240"/>
      <c r="J37" s="240"/>
    </row>
    <row r="38" spans="1:11" s="16" customFormat="1" ht="12" customHeight="1">
      <c r="A38" s="106" t="s">
        <v>53</v>
      </c>
      <c r="B38" s="107" t="s">
        <v>54</v>
      </c>
      <c r="C38" s="108"/>
      <c r="D38" s="108"/>
      <c r="E38" s="109"/>
      <c r="F38" s="110"/>
      <c r="G38" s="111"/>
      <c r="H38" s="112"/>
      <c r="I38" s="113"/>
      <c r="J38" s="113"/>
      <c r="K38" s="24"/>
    </row>
    <row r="39" spans="1:11" s="23" customFormat="1" ht="38.25">
      <c r="A39" s="114"/>
      <c r="B39" s="115"/>
      <c r="C39" s="116"/>
      <c r="D39" s="117" t="s">
        <v>55</v>
      </c>
      <c r="E39" s="118" t="s">
        <v>56</v>
      </c>
      <c r="F39" s="119"/>
      <c r="G39" s="120"/>
      <c r="H39" s="121"/>
      <c r="I39" s="122"/>
      <c r="J39" s="122"/>
      <c r="K39" s="22"/>
    </row>
    <row r="40" spans="1:11" ht="25.5">
      <c r="A40" s="114"/>
      <c r="B40" s="123"/>
      <c r="C40" s="116"/>
      <c r="D40" s="117" t="s">
        <v>57</v>
      </c>
      <c r="E40" s="118" t="s">
        <v>58</v>
      </c>
      <c r="F40" s="125"/>
      <c r="G40" s="120"/>
      <c r="H40" s="121"/>
      <c r="I40" s="122"/>
      <c r="J40" s="122"/>
    </row>
    <row r="41" spans="1:11" ht="12" customHeight="1">
      <c r="A41" s="114"/>
      <c r="B41" s="123"/>
      <c r="C41" s="116"/>
      <c r="D41" s="116"/>
      <c r="E41" s="124"/>
      <c r="F41" s="125"/>
      <c r="G41" s="120"/>
      <c r="H41" s="121"/>
      <c r="I41" s="122"/>
      <c r="J41" s="122"/>
    </row>
    <row r="42" spans="1:11" s="16" customFormat="1" ht="12" customHeight="1">
      <c r="A42" s="106" t="s">
        <v>59</v>
      </c>
      <c r="B42" s="107" t="s">
        <v>60</v>
      </c>
      <c r="C42" s="108"/>
      <c r="D42" s="108"/>
      <c r="E42" s="109"/>
      <c r="F42" s="110"/>
      <c r="G42" s="111"/>
      <c r="H42" s="112"/>
      <c r="I42" s="113"/>
      <c r="J42" s="113"/>
      <c r="K42" s="24"/>
    </row>
    <row r="43" spans="1:11" s="28" customFormat="1" ht="51">
      <c r="A43" s="126" t="s">
        <v>61</v>
      </c>
      <c r="B43" s="127"/>
      <c r="C43" s="128"/>
      <c r="D43" s="128"/>
      <c r="E43" s="279" t="s">
        <v>62</v>
      </c>
      <c r="F43" s="129"/>
      <c r="G43" s="130" t="s">
        <v>63</v>
      </c>
      <c r="H43" s="131">
        <v>836.88</v>
      </c>
      <c r="I43" s="214"/>
      <c r="J43" s="214">
        <f>H43*I43</f>
        <v>0</v>
      </c>
      <c r="K43" s="27"/>
    </row>
    <row r="44" spans="1:11" ht="12" customHeight="1">
      <c r="A44" s="114"/>
      <c r="B44" s="123"/>
      <c r="C44" s="116"/>
      <c r="D44" s="116"/>
      <c r="E44" s="124"/>
      <c r="F44" s="125"/>
      <c r="G44" s="120"/>
      <c r="H44" s="121"/>
      <c r="I44" s="122"/>
      <c r="J44" s="122"/>
    </row>
    <row r="45" spans="1:11" ht="12" customHeight="1">
      <c r="A45" s="114"/>
      <c r="B45" s="123"/>
      <c r="C45" s="116"/>
      <c r="D45" s="116"/>
      <c r="E45" s="124"/>
      <c r="F45" s="125"/>
      <c r="G45" s="120"/>
      <c r="H45" s="121"/>
      <c r="I45" s="122"/>
      <c r="J45" s="122"/>
    </row>
    <row r="46" spans="1:11" s="16" customFormat="1" ht="12" customHeight="1">
      <c r="A46" s="106" t="s">
        <v>64</v>
      </c>
      <c r="B46" s="107" t="s">
        <v>65</v>
      </c>
      <c r="C46" s="108"/>
      <c r="D46" s="108"/>
      <c r="E46" s="109"/>
      <c r="F46" s="110"/>
      <c r="G46" s="111"/>
      <c r="H46" s="112"/>
      <c r="I46" s="113"/>
      <c r="J46" s="113"/>
      <c r="K46" s="24"/>
    </row>
    <row r="47" spans="1:11" s="30" customFormat="1" ht="38.25">
      <c r="A47" s="133"/>
      <c r="B47" s="115"/>
      <c r="C47" s="116"/>
      <c r="D47" s="180"/>
      <c r="E47" s="181" t="s">
        <v>66</v>
      </c>
      <c r="F47" s="182"/>
      <c r="G47" s="183"/>
      <c r="H47" s="184"/>
      <c r="I47" s="122"/>
      <c r="J47" s="122"/>
      <c r="K47" s="29"/>
    </row>
    <row r="48" spans="1:11" s="221" customFormat="1" ht="15">
      <c r="A48" s="126" t="s">
        <v>67</v>
      </c>
      <c r="B48" s="135"/>
      <c r="C48" s="128"/>
      <c r="D48" s="185"/>
      <c r="E48" s="186" t="s">
        <v>68</v>
      </c>
      <c r="F48" s="187"/>
      <c r="G48" s="188" t="s">
        <v>69</v>
      </c>
      <c r="H48" s="229">
        <v>25</v>
      </c>
      <c r="I48" s="214"/>
      <c r="J48" s="214">
        <f>H48*I48</f>
        <v>0</v>
      </c>
      <c r="K48" s="212"/>
    </row>
    <row r="49" spans="1:11" ht="12" customHeight="1">
      <c r="A49" s="133"/>
      <c r="B49" s="123"/>
      <c r="C49" s="116"/>
      <c r="D49" s="180"/>
      <c r="E49" s="189"/>
      <c r="F49" s="35"/>
      <c r="G49" s="183"/>
      <c r="H49" s="184"/>
      <c r="I49" s="122"/>
      <c r="J49" s="122"/>
    </row>
    <row r="50" spans="1:11" s="16" customFormat="1" ht="12" customHeight="1">
      <c r="A50" s="106" t="s">
        <v>70</v>
      </c>
      <c r="B50" s="107" t="s">
        <v>71</v>
      </c>
      <c r="C50" s="108"/>
      <c r="D50" s="108"/>
      <c r="E50" s="109"/>
      <c r="F50" s="110"/>
      <c r="G50" s="111"/>
      <c r="H50" s="112"/>
      <c r="I50" s="113"/>
      <c r="J50" s="113"/>
      <c r="K50" s="24"/>
    </row>
    <row r="51" spans="1:11">
      <c r="A51" s="133"/>
      <c r="B51" s="115"/>
      <c r="C51" s="116"/>
      <c r="D51" s="116"/>
      <c r="E51" s="134" t="s">
        <v>72</v>
      </c>
      <c r="F51" s="125"/>
      <c r="G51" s="120"/>
      <c r="H51" s="121"/>
      <c r="I51" s="122"/>
      <c r="J51" s="122"/>
    </row>
    <row r="52" spans="1:11" s="23" customFormat="1" ht="12" customHeight="1">
      <c r="A52" s="114" t="s">
        <v>73</v>
      </c>
      <c r="B52" s="115"/>
      <c r="C52" s="116"/>
      <c r="D52" s="116"/>
      <c r="E52" s="138" t="s">
        <v>74</v>
      </c>
      <c r="F52" s="119"/>
      <c r="G52" s="130" t="s">
        <v>63</v>
      </c>
      <c r="H52" s="210">
        <v>15</v>
      </c>
      <c r="I52" s="214"/>
      <c r="J52" s="214"/>
      <c r="K52" s="22"/>
    </row>
    <row r="53" spans="1:11" ht="12" customHeight="1">
      <c r="A53" s="133"/>
      <c r="B53" s="123"/>
      <c r="C53" s="116"/>
      <c r="D53" s="180"/>
      <c r="E53" s="189"/>
      <c r="F53" s="35"/>
      <c r="G53" s="183"/>
      <c r="H53" s="184"/>
      <c r="I53" s="122"/>
      <c r="J53" s="122">
        <f>H52*I53</f>
        <v>0</v>
      </c>
    </row>
    <row r="54" spans="1:11" s="16" customFormat="1" ht="12" customHeight="1">
      <c r="A54" s="106" t="s">
        <v>70</v>
      </c>
      <c r="B54" s="107" t="s">
        <v>75</v>
      </c>
      <c r="C54" s="108"/>
      <c r="D54" s="108"/>
      <c r="E54" s="109"/>
      <c r="F54" s="110"/>
      <c r="G54" s="111"/>
      <c r="H54" s="112"/>
      <c r="I54" s="113"/>
      <c r="J54" s="113"/>
      <c r="K54" s="24"/>
    </row>
    <row r="55" spans="1:11" ht="89.25">
      <c r="A55" s="133"/>
      <c r="B55" s="115"/>
      <c r="C55" s="116"/>
      <c r="D55" s="116"/>
      <c r="E55" s="134" t="s">
        <v>76</v>
      </c>
      <c r="F55" s="125"/>
      <c r="G55" s="120"/>
      <c r="H55" s="121"/>
      <c r="I55" s="122"/>
      <c r="J55" s="122"/>
    </row>
    <row r="56" spans="1:11" s="23" customFormat="1" ht="12" customHeight="1">
      <c r="A56" s="114" t="s">
        <v>73</v>
      </c>
      <c r="B56" s="115"/>
      <c r="C56" s="116"/>
      <c r="D56" s="116"/>
      <c r="E56" s="138" t="s">
        <v>77</v>
      </c>
      <c r="F56" s="119"/>
      <c r="G56" s="130" t="s">
        <v>63</v>
      </c>
      <c r="H56" s="210">
        <v>707.55499999999995</v>
      </c>
      <c r="I56" s="214"/>
      <c r="J56" s="214">
        <f>H56*I56</f>
        <v>0</v>
      </c>
      <c r="K56" s="22"/>
    </row>
    <row r="57" spans="1:11" s="221" customFormat="1">
      <c r="A57" s="126"/>
      <c r="B57" s="135"/>
      <c r="C57" s="128"/>
      <c r="D57" s="128"/>
      <c r="E57" s="136"/>
      <c r="F57" s="139"/>
      <c r="G57" s="130"/>
      <c r="H57" s="131"/>
      <c r="I57" s="132"/>
      <c r="J57" s="132"/>
      <c r="K57" s="212"/>
    </row>
    <row r="58" spans="1:11" s="16" customFormat="1" ht="12" customHeight="1">
      <c r="A58" s="106" t="s">
        <v>70</v>
      </c>
      <c r="B58" s="107" t="s">
        <v>78</v>
      </c>
      <c r="C58" s="108"/>
      <c r="D58" s="108"/>
      <c r="E58" s="109"/>
      <c r="F58" s="110"/>
      <c r="G58" s="111"/>
      <c r="H58" s="112"/>
      <c r="I58" s="113"/>
      <c r="J58" s="113"/>
      <c r="K58" s="24"/>
    </row>
    <row r="59" spans="1:11" ht="76.5">
      <c r="A59" s="133"/>
      <c r="B59" s="115"/>
      <c r="C59" s="116"/>
      <c r="D59" s="116"/>
      <c r="E59" s="134" t="s">
        <v>79</v>
      </c>
      <c r="F59" s="125"/>
      <c r="G59" s="120"/>
      <c r="H59" s="121"/>
      <c r="I59" s="122"/>
      <c r="J59" s="122"/>
    </row>
    <row r="60" spans="1:11" s="23" customFormat="1" ht="12" customHeight="1">
      <c r="A60" s="114" t="s">
        <v>73</v>
      </c>
      <c r="B60" s="115"/>
      <c r="C60" s="116"/>
      <c r="D60" s="116"/>
      <c r="E60" s="138" t="s">
        <v>80</v>
      </c>
      <c r="F60" s="119"/>
      <c r="G60" s="130" t="s">
        <v>24</v>
      </c>
      <c r="H60" s="210">
        <v>34.535699999999999</v>
      </c>
      <c r="I60" s="214"/>
      <c r="J60" s="214">
        <f>H60*I60</f>
        <v>0</v>
      </c>
      <c r="K60" s="22"/>
    </row>
    <row r="61" spans="1:11" s="221" customFormat="1">
      <c r="A61" s="126"/>
      <c r="B61" s="135"/>
      <c r="C61" s="128"/>
      <c r="D61" s="128"/>
      <c r="E61" s="136"/>
      <c r="F61" s="139"/>
      <c r="G61" s="130"/>
      <c r="H61" s="131"/>
      <c r="I61" s="132"/>
      <c r="J61" s="132"/>
      <c r="K61" s="212"/>
    </row>
    <row r="62" spans="1:11" s="16" customFormat="1" ht="12" customHeight="1">
      <c r="A62" s="106" t="s">
        <v>70</v>
      </c>
      <c r="B62" s="107" t="s">
        <v>81</v>
      </c>
      <c r="C62" s="108"/>
      <c r="D62" s="108"/>
      <c r="E62" s="109"/>
      <c r="F62" s="110"/>
      <c r="G62" s="111"/>
      <c r="H62" s="112"/>
      <c r="I62" s="113"/>
      <c r="J62" s="113"/>
      <c r="K62" s="24"/>
    </row>
    <row r="63" spans="1:11" ht="51">
      <c r="A63" s="133"/>
      <c r="B63" s="115"/>
      <c r="C63" s="116"/>
      <c r="D63" s="116"/>
      <c r="E63" s="134" t="s">
        <v>82</v>
      </c>
      <c r="F63" s="125"/>
      <c r="G63" s="120"/>
      <c r="H63" s="121"/>
      <c r="I63" s="122"/>
      <c r="J63" s="122"/>
    </row>
    <row r="64" spans="1:11" s="23" customFormat="1" ht="12" customHeight="1">
      <c r="A64" s="114" t="s">
        <v>73</v>
      </c>
      <c r="B64" s="115"/>
      <c r="C64" s="116"/>
      <c r="D64" s="116"/>
      <c r="E64" s="138" t="s">
        <v>83</v>
      </c>
      <c r="F64" s="119"/>
      <c r="G64" s="130" t="s">
        <v>20</v>
      </c>
      <c r="H64" s="210">
        <v>64.800000000000011</v>
      </c>
      <c r="I64" s="214"/>
      <c r="J64" s="214">
        <f>H64*I64</f>
        <v>0</v>
      </c>
      <c r="K64" s="22"/>
    </row>
    <row r="65" spans="1:11" s="221" customFormat="1">
      <c r="A65" s="126"/>
      <c r="B65" s="135"/>
      <c r="C65" s="128"/>
      <c r="D65" s="128"/>
      <c r="E65" s="136"/>
      <c r="F65" s="139"/>
      <c r="G65" s="130"/>
      <c r="H65" s="131"/>
      <c r="I65" s="132"/>
      <c r="J65" s="132"/>
      <c r="K65" s="212"/>
    </row>
    <row r="66" spans="1:11" ht="12" customHeight="1">
      <c r="A66" s="106" t="s">
        <v>84</v>
      </c>
      <c r="B66" s="107" t="s">
        <v>85</v>
      </c>
      <c r="C66" s="108"/>
      <c r="D66" s="108"/>
      <c r="E66" s="109"/>
      <c r="F66" s="125"/>
      <c r="G66" s="120"/>
      <c r="H66" s="121"/>
      <c r="I66" s="122"/>
      <c r="J66" s="122"/>
    </row>
    <row r="67" spans="1:11" ht="25.5">
      <c r="A67" s="133"/>
      <c r="B67" s="115"/>
      <c r="C67" s="116"/>
      <c r="D67" s="116"/>
      <c r="E67" s="118" t="s">
        <v>86</v>
      </c>
      <c r="F67" s="119"/>
      <c r="G67" s="120"/>
      <c r="H67" s="121"/>
      <c r="I67" s="122"/>
      <c r="J67" s="122"/>
    </row>
    <row r="68" spans="1:11" s="221" customFormat="1" ht="15">
      <c r="A68" s="126" t="s">
        <v>87</v>
      </c>
      <c r="B68" s="135"/>
      <c r="C68" s="128"/>
      <c r="D68" s="128"/>
      <c r="E68" s="136" t="s">
        <v>88</v>
      </c>
      <c r="F68" s="137"/>
      <c r="G68" s="130" t="s">
        <v>63</v>
      </c>
      <c r="H68" s="210">
        <v>30</v>
      </c>
      <c r="I68" s="214"/>
      <c r="J68" s="214">
        <f>H68*I68</f>
        <v>0</v>
      </c>
      <c r="K68" s="212"/>
    </row>
    <row r="69" spans="1:11" ht="12" customHeight="1">
      <c r="A69" s="133"/>
      <c r="B69" s="123"/>
      <c r="C69" s="116"/>
      <c r="D69" s="116"/>
      <c r="E69" s="124"/>
      <c r="F69" s="125"/>
      <c r="G69" s="120"/>
      <c r="H69" s="121"/>
      <c r="I69" s="122"/>
      <c r="J69" s="122"/>
    </row>
    <row r="70" spans="1:11" ht="12" customHeight="1">
      <c r="A70" s="241"/>
      <c r="B70" s="242"/>
      <c r="C70" s="243"/>
      <c r="D70" s="243"/>
      <c r="E70" s="244"/>
      <c r="F70" s="245"/>
      <c r="G70" s="246"/>
      <c r="H70" s="247"/>
      <c r="I70" s="248"/>
      <c r="J70" s="248"/>
    </row>
    <row r="71" spans="1:11" s="26" customFormat="1">
      <c r="A71" s="76" t="s">
        <v>89</v>
      </c>
      <c r="B71" s="101" t="s">
        <v>90</v>
      </c>
      <c r="C71" s="78"/>
      <c r="D71" s="78"/>
      <c r="E71" s="79"/>
      <c r="F71" s="102"/>
      <c r="G71" s="103"/>
      <c r="H71" s="104"/>
      <c r="I71" s="105"/>
      <c r="J71" s="105">
        <f>SUM(J26:J70)</f>
        <v>0</v>
      </c>
      <c r="K71" s="25"/>
    </row>
    <row r="72" spans="1:11" s="23" customFormat="1">
      <c r="A72" s="76" t="s">
        <v>91</v>
      </c>
      <c r="B72" s="101"/>
      <c r="C72" s="78"/>
      <c r="D72" s="78"/>
      <c r="E72" s="101" t="s">
        <v>92</v>
      </c>
      <c r="F72" s="102"/>
      <c r="G72" s="103"/>
      <c r="H72" s="104"/>
      <c r="I72" s="84"/>
      <c r="J72" s="84"/>
      <c r="K72" s="22"/>
    </row>
    <row r="73" spans="1:11" s="16" customFormat="1" ht="12" customHeight="1">
      <c r="A73" s="90" t="s">
        <v>93</v>
      </c>
      <c r="B73" s="91" t="s">
        <v>94</v>
      </c>
      <c r="C73" s="249"/>
      <c r="D73" s="54"/>
      <c r="E73" s="92"/>
      <c r="F73" s="52"/>
      <c r="G73" s="93"/>
      <c r="H73" s="94"/>
      <c r="I73" s="95"/>
      <c r="J73" s="95"/>
      <c r="K73" s="24"/>
    </row>
    <row r="74" spans="1:11" s="23" customFormat="1" ht="63.75">
      <c r="A74" s="44"/>
      <c r="B74" s="98"/>
      <c r="C74" s="46"/>
      <c r="D74" s="140" t="s">
        <v>55</v>
      </c>
      <c r="E74" s="141" t="s">
        <v>95</v>
      </c>
      <c r="F74" s="142"/>
      <c r="G74" s="88"/>
      <c r="H74" s="89"/>
      <c r="I74" s="231"/>
      <c r="J74" s="231"/>
      <c r="K74" s="22"/>
    </row>
    <row r="75" spans="1:11" s="221" customFormat="1" ht="25.5">
      <c r="A75" s="143"/>
      <c r="B75" s="144"/>
      <c r="C75" s="145"/>
      <c r="D75" s="146" t="s">
        <v>96</v>
      </c>
      <c r="E75" s="250" t="s">
        <v>97</v>
      </c>
      <c r="F75" s="251"/>
      <c r="G75" s="232"/>
      <c r="H75" s="210"/>
      <c r="I75" s="214"/>
      <c r="J75" s="214"/>
      <c r="K75" s="22"/>
    </row>
    <row r="76" spans="1:11" s="221" customFormat="1" ht="25.5">
      <c r="A76" s="143"/>
      <c r="B76" s="144"/>
      <c r="C76" s="145"/>
      <c r="D76" s="146" t="s">
        <v>98</v>
      </c>
      <c r="E76" s="250" t="s">
        <v>99</v>
      </c>
      <c r="F76" s="251"/>
      <c r="G76" s="232"/>
      <c r="H76" s="210"/>
      <c r="I76" s="214"/>
      <c r="J76" s="214"/>
      <c r="K76" s="22"/>
    </row>
    <row r="77" spans="1:11" s="221" customFormat="1" ht="54.75" customHeight="1">
      <c r="A77" s="143"/>
      <c r="B77" s="144"/>
      <c r="C77" s="145"/>
      <c r="D77" s="146" t="s">
        <v>100</v>
      </c>
      <c r="E77" s="250" t="s">
        <v>101</v>
      </c>
      <c r="F77" s="251"/>
      <c r="G77" s="232"/>
      <c r="H77" s="210"/>
      <c r="I77" s="214"/>
      <c r="J77" s="214"/>
      <c r="K77" s="22"/>
    </row>
    <row r="78" spans="1:11" s="221" customFormat="1" ht="51.75" customHeight="1">
      <c r="A78" s="143"/>
      <c r="B78" s="144"/>
      <c r="C78" s="145"/>
      <c r="D78" s="146" t="s">
        <v>102</v>
      </c>
      <c r="E78" s="250" t="s">
        <v>103</v>
      </c>
      <c r="F78" s="251"/>
      <c r="G78" s="232"/>
      <c r="H78" s="210"/>
      <c r="I78" s="214"/>
      <c r="J78" s="214"/>
      <c r="K78" s="22"/>
    </row>
    <row r="79" spans="1:11" s="221" customFormat="1" ht="52.5" customHeight="1">
      <c r="A79" s="143"/>
      <c r="B79" s="144"/>
      <c r="C79" s="145"/>
      <c r="D79" s="146" t="s">
        <v>104</v>
      </c>
      <c r="E79" s="250" t="s">
        <v>105</v>
      </c>
      <c r="F79" s="251"/>
      <c r="G79" s="232"/>
      <c r="H79" s="210"/>
      <c r="I79" s="214"/>
      <c r="J79" s="214"/>
      <c r="K79" s="22"/>
    </row>
    <row r="80" spans="1:11" s="221" customFormat="1" ht="12" customHeight="1">
      <c r="A80" s="143"/>
      <c r="B80" s="147"/>
      <c r="C80" s="145"/>
      <c r="D80" s="146" t="s">
        <v>106</v>
      </c>
      <c r="E80" s="252" t="s">
        <v>107</v>
      </c>
      <c r="F80" s="148"/>
      <c r="G80" s="232"/>
      <c r="H80" s="210"/>
      <c r="I80" s="214"/>
      <c r="J80" s="214"/>
      <c r="K80" s="22"/>
    </row>
    <row r="81" spans="1:16" s="221" customFormat="1" ht="25.5">
      <c r="A81" s="143"/>
      <c r="B81" s="144"/>
      <c r="C81" s="145"/>
      <c r="D81" s="146" t="s">
        <v>108</v>
      </c>
      <c r="E81" s="250" t="s">
        <v>109</v>
      </c>
      <c r="F81" s="251"/>
      <c r="G81" s="232"/>
      <c r="H81" s="210"/>
      <c r="I81" s="214"/>
      <c r="J81" s="214"/>
      <c r="K81" s="22"/>
    </row>
    <row r="82" spans="1:16" s="221" customFormat="1" ht="26.25" customHeight="1">
      <c r="A82" s="143"/>
      <c r="B82" s="144"/>
      <c r="C82" s="145"/>
      <c r="D82" s="146" t="s">
        <v>110</v>
      </c>
      <c r="E82" s="250" t="s">
        <v>111</v>
      </c>
      <c r="F82" s="251"/>
      <c r="G82" s="232"/>
      <c r="H82" s="210"/>
      <c r="I82" s="214"/>
      <c r="J82" s="214"/>
      <c r="K82" s="22"/>
    </row>
    <row r="83" spans="1:16" s="221" customFormat="1" ht="26.25" customHeight="1">
      <c r="A83" s="143"/>
      <c r="B83" s="147"/>
      <c r="C83" s="145"/>
      <c r="D83" s="146" t="s">
        <v>112</v>
      </c>
      <c r="E83" s="250" t="s">
        <v>113</v>
      </c>
      <c r="F83" s="251"/>
      <c r="G83" s="232"/>
      <c r="H83" s="210"/>
      <c r="I83" s="214"/>
      <c r="J83" s="214"/>
      <c r="K83" s="22"/>
    </row>
    <row r="84" spans="1:16" s="221" customFormat="1">
      <c r="A84" s="143"/>
      <c r="B84" s="147"/>
      <c r="C84" s="145"/>
      <c r="D84" s="145"/>
      <c r="E84" s="252"/>
      <c r="F84" s="148"/>
      <c r="G84" s="232"/>
      <c r="H84" s="210"/>
      <c r="I84" s="214"/>
      <c r="J84" s="214"/>
      <c r="K84" s="22"/>
    </row>
    <row r="85" spans="1:16" s="221" customFormat="1" ht="12" customHeight="1">
      <c r="A85" s="143"/>
      <c r="B85" s="147"/>
      <c r="C85" s="145"/>
      <c r="D85" s="145"/>
      <c r="E85" s="252"/>
      <c r="F85" s="148"/>
      <c r="G85" s="232"/>
      <c r="H85" s="210"/>
      <c r="I85" s="214"/>
      <c r="J85" s="214"/>
      <c r="K85" s="22"/>
    </row>
    <row r="86" spans="1:16" s="31" customFormat="1" ht="12" customHeight="1">
      <c r="A86" s="149" t="s">
        <v>114</v>
      </c>
      <c r="B86" s="150" t="s">
        <v>115</v>
      </c>
      <c r="C86" s="151"/>
      <c r="D86" s="190"/>
      <c r="E86" s="191"/>
      <c r="G86" s="228"/>
      <c r="H86" s="229"/>
      <c r="I86" s="214"/>
      <c r="J86" s="214"/>
      <c r="K86" s="22"/>
    </row>
    <row r="87" spans="1:16" s="221" customFormat="1" ht="92.45" customHeight="1">
      <c r="A87" s="143"/>
      <c r="B87" s="144"/>
      <c r="C87" s="145"/>
      <c r="D87" s="220"/>
      <c r="E87" s="192" t="s">
        <v>116</v>
      </c>
      <c r="F87" s="193"/>
      <c r="G87" s="228"/>
      <c r="H87" s="229"/>
      <c r="I87" s="214"/>
      <c r="J87" s="214"/>
      <c r="K87" s="22"/>
    </row>
    <row r="88" spans="1:16" s="221" customFormat="1" ht="12" customHeight="1">
      <c r="A88" s="143"/>
      <c r="B88" s="147"/>
      <c r="C88" s="145"/>
      <c r="D88" s="220"/>
      <c r="E88" s="194"/>
      <c r="G88" s="228"/>
      <c r="H88" s="229"/>
      <c r="I88" s="214"/>
      <c r="J88" s="214"/>
      <c r="K88" s="212"/>
    </row>
    <row r="89" spans="1:16" s="221" customFormat="1" ht="15">
      <c r="A89" s="215" t="s">
        <v>117</v>
      </c>
      <c r="B89" s="147"/>
      <c r="C89" s="145"/>
      <c r="D89" s="195">
        <v>50</v>
      </c>
      <c r="E89" s="196" t="s">
        <v>118</v>
      </c>
      <c r="F89" s="28"/>
      <c r="G89" s="228" t="s">
        <v>69</v>
      </c>
      <c r="H89" s="229">
        <v>0.75</v>
      </c>
      <c r="I89" s="214"/>
      <c r="J89" s="214">
        <f>H89*I89</f>
        <v>0</v>
      </c>
      <c r="K89" s="212"/>
      <c r="L89" s="213"/>
      <c r="N89" s="213"/>
      <c r="P89" s="213"/>
    </row>
    <row r="90" spans="1:16" s="221" customFormat="1" ht="12" customHeight="1">
      <c r="A90" s="143"/>
      <c r="B90" s="147"/>
      <c r="C90" s="145"/>
      <c r="D90" s="220"/>
      <c r="E90" s="194"/>
      <c r="G90" s="228"/>
      <c r="H90" s="229"/>
      <c r="I90" s="214"/>
      <c r="J90" s="214"/>
      <c r="K90" s="212"/>
    </row>
    <row r="91" spans="1:16" s="31" customFormat="1" ht="12" customHeight="1">
      <c r="A91" s="149" t="s">
        <v>119</v>
      </c>
      <c r="B91" s="150" t="s">
        <v>120</v>
      </c>
      <c r="C91" s="152"/>
      <c r="D91" s="190"/>
      <c r="E91" s="191"/>
      <c r="G91" s="228"/>
      <c r="H91" s="229"/>
      <c r="I91" s="214"/>
      <c r="J91" s="214"/>
      <c r="K91" s="32"/>
    </row>
    <row r="92" spans="1:16" s="221" customFormat="1" ht="12" customHeight="1">
      <c r="A92" s="149"/>
      <c r="B92" s="150"/>
      <c r="C92" s="152"/>
      <c r="D92" s="190"/>
      <c r="E92" s="191"/>
      <c r="G92" s="228"/>
      <c r="H92" s="229"/>
      <c r="I92" s="214"/>
      <c r="J92" s="214"/>
      <c r="K92" s="212"/>
      <c r="N92" s="213"/>
    </row>
    <row r="93" spans="1:16" s="221" customFormat="1" ht="12" customHeight="1">
      <c r="A93" s="215"/>
      <c r="B93" s="219"/>
      <c r="C93" s="197" t="s">
        <v>121</v>
      </c>
      <c r="D93" s="220"/>
      <c r="E93" s="198"/>
      <c r="G93" s="228"/>
      <c r="H93" s="229"/>
      <c r="I93" s="214"/>
      <c r="J93" s="214"/>
      <c r="K93" s="212"/>
    </row>
    <row r="94" spans="1:16" s="221" customFormat="1" ht="15">
      <c r="A94" s="217" t="s">
        <v>122</v>
      </c>
      <c r="B94" s="219">
        <v>750</v>
      </c>
      <c r="C94" s="220" t="s">
        <v>123</v>
      </c>
      <c r="D94" s="219">
        <v>250</v>
      </c>
      <c r="E94" s="227" t="s">
        <v>124</v>
      </c>
      <c r="G94" s="228" t="s">
        <v>125</v>
      </c>
      <c r="H94" s="229">
        <v>0.28125</v>
      </c>
      <c r="I94" s="214"/>
      <c r="J94" s="214">
        <f>H94*I94</f>
        <v>0</v>
      </c>
      <c r="K94" s="212"/>
    </row>
    <row r="95" spans="1:16" s="221" customFormat="1" ht="15">
      <c r="A95" s="217" t="s">
        <v>122</v>
      </c>
      <c r="B95" s="219">
        <v>200</v>
      </c>
      <c r="C95" s="220" t="s">
        <v>123</v>
      </c>
      <c r="D95" s="219">
        <v>250</v>
      </c>
      <c r="E95" s="227" t="s">
        <v>126</v>
      </c>
      <c r="G95" s="228" t="s">
        <v>125</v>
      </c>
      <c r="H95" s="229">
        <v>2.5</v>
      </c>
      <c r="I95" s="214"/>
      <c r="J95" s="214">
        <f>H95*I95</f>
        <v>0</v>
      </c>
      <c r="K95" s="212"/>
    </row>
    <row r="96" spans="1:16" s="221" customFormat="1" ht="15">
      <c r="A96" s="217" t="s">
        <v>122</v>
      </c>
      <c r="B96" s="219">
        <v>200</v>
      </c>
      <c r="C96" s="220" t="s">
        <v>123</v>
      </c>
      <c r="D96" s="219">
        <v>100</v>
      </c>
      <c r="E96" s="227" t="s">
        <v>127</v>
      </c>
      <c r="G96" s="228" t="s">
        <v>125</v>
      </c>
      <c r="H96" s="229">
        <v>0.96000000000000019</v>
      </c>
      <c r="I96" s="214"/>
      <c r="J96" s="214">
        <f>H96*I96</f>
        <v>0</v>
      </c>
      <c r="K96" s="212"/>
    </row>
    <row r="97" spans="1:30" s="221" customFormat="1" ht="12" customHeight="1">
      <c r="A97" s="217"/>
      <c r="B97" s="219"/>
      <c r="C97" s="220"/>
      <c r="D97" s="220"/>
      <c r="E97" s="227"/>
      <c r="G97" s="228"/>
      <c r="H97" s="229"/>
      <c r="I97" s="214"/>
      <c r="J97" s="214"/>
      <c r="K97" s="212"/>
    </row>
    <row r="98" spans="1:30" s="221" customFormat="1">
      <c r="A98" s="215"/>
      <c r="B98" s="209"/>
      <c r="C98" s="197" t="s">
        <v>128</v>
      </c>
      <c r="D98" s="152"/>
      <c r="E98" s="153"/>
      <c r="F98" s="148"/>
      <c r="G98" s="232"/>
      <c r="H98" s="210"/>
      <c r="I98" s="214"/>
      <c r="J98" s="214"/>
      <c r="K98" s="212"/>
    </row>
    <row r="99" spans="1:30" s="28" customFormat="1" ht="15">
      <c r="A99" s="217" t="s">
        <v>129</v>
      </c>
      <c r="B99" s="218">
        <v>200</v>
      </c>
      <c r="C99" s="216" t="s">
        <v>123</v>
      </c>
      <c r="D99" s="216">
        <v>100</v>
      </c>
      <c r="E99" s="223" t="s">
        <v>130</v>
      </c>
      <c r="F99" s="211"/>
      <c r="G99" s="232" t="s">
        <v>131</v>
      </c>
      <c r="H99" s="210">
        <v>0.90000000000000013</v>
      </c>
      <c r="I99" s="214"/>
      <c r="J99" s="214">
        <f>H99*I99</f>
        <v>0</v>
      </c>
      <c r="K99" s="27"/>
    </row>
    <row r="100" spans="1:30" customFormat="1">
      <c r="A100" s="215"/>
      <c r="B100" s="218"/>
      <c r="C100" s="216"/>
      <c r="D100" s="216"/>
      <c r="E100" s="223"/>
      <c r="F100" s="221"/>
      <c r="G100" s="228"/>
      <c r="H100" s="229"/>
      <c r="I100" s="214"/>
      <c r="J100" s="214"/>
      <c r="K100" s="33"/>
      <c r="L100" s="34"/>
      <c r="M100" s="221"/>
      <c r="N100" s="221"/>
      <c r="O100" s="221"/>
      <c r="P100" s="221"/>
      <c r="Q100" s="221"/>
      <c r="R100" s="221"/>
      <c r="S100" s="34"/>
      <c r="T100" s="34"/>
      <c r="U100" s="34"/>
      <c r="V100" s="34"/>
      <c r="W100" s="34"/>
      <c r="X100" s="34"/>
      <c r="Y100" s="34"/>
      <c r="Z100" s="34"/>
      <c r="AA100" s="34"/>
      <c r="AB100" s="34"/>
      <c r="AC100" s="34"/>
      <c r="AD100" s="34"/>
    </row>
    <row r="101" spans="1:30" customFormat="1">
      <c r="A101" s="215"/>
      <c r="B101" s="219"/>
      <c r="C101" s="197" t="s">
        <v>132</v>
      </c>
      <c r="D101" s="220"/>
      <c r="E101" s="198"/>
      <c r="F101" s="221"/>
      <c r="G101" s="228"/>
      <c r="H101" s="229"/>
      <c r="I101" s="214"/>
      <c r="J101" s="214"/>
      <c r="K101" s="212"/>
      <c r="L101" s="221"/>
      <c r="M101" s="221"/>
      <c r="N101" s="221"/>
      <c r="O101" s="221"/>
      <c r="P101" s="221"/>
      <c r="Q101" s="221"/>
      <c r="R101" s="221"/>
      <c r="S101" s="221"/>
      <c r="T101" s="221"/>
      <c r="U101" s="221"/>
      <c r="V101" s="221"/>
      <c r="W101" s="221"/>
      <c r="X101" s="221"/>
      <c r="Y101" s="221"/>
      <c r="Z101" s="221"/>
      <c r="AA101" s="221"/>
      <c r="AB101" s="221"/>
      <c r="AC101" s="221"/>
      <c r="AD101" s="221"/>
    </row>
    <row r="102" spans="1:30" customFormat="1" ht="15">
      <c r="A102" s="215" t="s">
        <v>133</v>
      </c>
      <c r="B102" s="218"/>
      <c r="C102" s="216"/>
      <c r="D102" s="216">
        <v>200</v>
      </c>
      <c r="E102" s="223" t="s">
        <v>134</v>
      </c>
      <c r="F102" s="221"/>
      <c r="G102" s="228" t="s">
        <v>69</v>
      </c>
      <c r="H102" s="229">
        <v>46.048000000000002</v>
      </c>
      <c r="I102" s="214"/>
      <c r="J102" s="214">
        <f>H102*I102</f>
        <v>0</v>
      </c>
      <c r="K102" s="33"/>
      <c r="L102" s="34"/>
      <c r="M102" s="221"/>
      <c r="N102" s="221"/>
      <c r="O102" s="221"/>
      <c r="P102" s="221"/>
      <c r="Q102" s="221"/>
      <c r="R102" s="221"/>
      <c r="S102" s="34"/>
      <c r="T102" s="34"/>
      <c r="U102" s="34"/>
      <c r="V102" s="34"/>
      <c r="W102" s="34"/>
      <c r="X102" s="34"/>
      <c r="Y102" s="34"/>
      <c r="Z102" s="34"/>
      <c r="AA102" s="34"/>
      <c r="AB102" s="34"/>
      <c r="AC102" s="34"/>
      <c r="AD102" s="34"/>
    </row>
    <row r="103" spans="1:30" customFormat="1" ht="15">
      <c r="A103" s="215" t="s">
        <v>133</v>
      </c>
      <c r="B103" s="218"/>
      <c r="C103" s="216"/>
      <c r="D103" s="216">
        <v>100</v>
      </c>
      <c r="E103" s="223" t="s">
        <v>134</v>
      </c>
      <c r="F103" s="221"/>
      <c r="G103" s="228" t="s">
        <v>69</v>
      </c>
      <c r="H103" s="229">
        <v>24.027000000000001</v>
      </c>
      <c r="I103" s="214"/>
      <c r="J103" s="214">
        <f>H103*I103</f>
        <v>0</v>
      </c>
      <c r="K103" s="33"/>
      <c r="L103" s="34"/>
      <c r="M103" s="221"/>
      <c r="N103" s="221"/>
      <c r="O103" s="221"/>
      <c r="P103" s="221"/>
      <c r="Q103" s="221"/>
      <c r="R103" s="221"/>
      <c r="S103" s="34"/>
      <c r="T103" s="34"/>
      <c r="U103" s="34"/>
      <c r="V103" s="34"/>
      <c r="W103" s="34"/>
      <c r="X103" s="34"/>
      <c r="Y103" s="34"/>
      <c r="Z103" s="34"/>
      <c r="AA103" s="34"/>
      <c r="AB103" s="34"/>
      <c r="AC103" s="34"/>
      <c r="AD103" s="34"/>
    </row>
    <row r="104" spans="1:30" s="28" customFormat="1">
      <c r="A104" s="154"/>
      <c r="B104" s="218"/>
      <c r="C104" s="216"/>
      <c r="D104" s="216"/>
      <c r="E104" s="223"/>
      <c r="F104" s="211"/>
      <c r="G104" s="232"/>
      <c r="H104" s="210"/>
      <c r="I104" s="214"/>
      <c r="J104" s="214"/>
      <c r="K104" s="27"/>
    </row>
    <row r="105" spans="1:30" s="221" customFormat="1" ht="12" customHeight="1">
      <c r="A105" s="149" t="s">
        <v>135</v>
      </c>
      <c r="B105" s="219"/>
      <c r="C105" s="197" t="s">
        <v>136</v>
      </c>
      <c r="D105" s="220"/>
      <c r="E105" s="198"/>
      <c r="G105" s="228"/>
      <c r="H105" s="229"/>
      <c r="I105" s="214"/>
      <c r="J105" s="214"/>
      <c r="K105" s="212"/>
    </row>
    <row r="106" spans="1:30" s="221" customFormat="1" ht="12" customHeight="1">
      <c r="A106" s="215"/>
      <c r="B106" s="219"/>
      <c r="C106" s="197" t="s">
        <v>121</v>
      </c>
      <c r="D106" s="220"/>
      <c r="E106" s="198"/>
      <c r="G106" s="228"/>
      <c r="H106" s="229"/>
      <c r="I106" s="214"/>
      <c r="J106" s="214"/>
      <c r="K106" s="212"/>
    </row>
    <row r="107" spans="1:30" s="221" customFormat="1">
      <c r="A107" s="217" t="s">
        <v>137</v>
      </c>
      <c r="B107" s="219">
        <v>750</v>
      </c>
      <c r="C107" s="220" t="s">
        <v>123</v>
      </c>
      <c r="D107" s="219">
        <v>250</v>
      </c>
      <c r="E107" s="227" t="str">
        <f>E94</f>
        <v>mm Flag post footing</v>
      </c>
      <c r="G107" s="230" t="s">
        <v>138</v>
      </c>
      <c r="H107" s="229">
        <v>1.125</v>
      </c>
      <c r="I107" s="214"/>
      <c r="J107" s="214">
        <f>H107*I107</f>
        <v>0</v>
      </c>
      <c r="K107" s="212"/>
    </row>
    <row r="108" spans="1:30" s="221" customFormat="1">
      <c r="A108" s="217" t="s">
        <v>137</v>
      </c>
      <c r="B108" s="219">
        <v>200</v>
      </c>
      <c r="C108" s="220" t="s">
        <v>123</v>
      </c>
      <c r="D108" s="219">
        <v>250</v>
      </c>
      <c r="E108" s="227" t="str">
        <f>E95</f>
        <v>mm Foundation Beam FB</v>
      </c>
      <c r="G108" s="230" t="s">
        <v>138</v>
      </c>
      <c r="H108" s="229">
        <v>20</v>
      </c>
      <c r="I108" s="214"/>
      <c r="J108" s="214">
        <f>H108*I108</f>
        <v>0</v>
      </c>
      <c r="K108" s="212"/>
    </row>
    <row r="109" spans="1:30" s="221" customFormat="1">
      <c r="A109" s="217" t="s">
        <v>137</v>
      </c>
      <c r="B109" s="219">
        <v>200</v>
      </c>
      <c r="C109" s="220" t="s">
        <v>123</v>
      </c>
      <c r="D109" s="219">
        <v>100</v>
      </c>
      <c r="E109" s="227" t="str">
        <f>E96</f>
        <v>mm Capping Beam CB</v>
      </c>
      <c r="G109" s="230" t="s">
        <v>138</v>
      </c>
      <c r="H109" s="229">
        <v>19.200000000000003</v>
      </c>
      <c r="I109" s="214"/>
      <c r="J109" s="214">
        <f>H109*I109</f>
        <v>0</v>
      </c>
      <c r="K109" s="212"/>
    </row>
    <row r="110" spans="1:30" s="221" customFormat="1">
      <c r="A110" s="217"/>
      <c r="B110" s="219"/>
      <c r="C110" s="220"/>
      <c r="D110" s="219"/>
      <c r="E110" s="227"/>
      <c r="G110" s="230"/>
      <c r="H110" s="229"/>
      <c r="I110" s="214"/>
      <c r="J110" s="214"/>
      <c r="K110" s="212"/>
    </row>
    <row r="111" spans="1:30" s="28" customFormat="1">
      <c r="A111" s="215"/>
      <c r="B111" s="209"/>
      <c r="C111" s="197" t="s">
        <v>128</v>
      </c>
      <c r="D111" s="152"/>
      <c r="E111" s="153"/>
      <c r="F111" s="211"/>
      <c r="G111" s="230"/>
      <c r="H111" s="229"/>
      <c r="I111" s="214"/>
      <c r="J111" s="214"/>
      <c r="K111" s="27"/>
    </row>
    <row r="112" spans="1:30" s="28" customFormat="1">
      <c r="A112" s="217" t="s">
        <v>139</v>
      </c>
      <c r="B112" s="218">
        <v>200</v>
      </c>
      <c r="C112" s="216" t="s">
        <v>123</v>
      </c>
      <c r="D112" s="216">
        <v>100</v>
      </c>
      <c r="E112" s="223" t="s">
        <v>130</v>
      </c>
      <c r="F112" s="221"/>
      <c r="G112" s="230" t="s">
        <v>138</v>
      </c>
      <c r="H112" s="229">
        <v>27</v>
      </c>
      <c r="I112" s="214"/>
      <c r="J112" s="214">
        <f>H112*I112</f>
        <v>0</v>
      </c>
      <c r="K112" s="27"/>
    </row>
    <row r="113" spans="1:30" s="28" customFormat="1">
      <c r="A113" s="217"/>
      <c r="B113" s="218"/>
      <c r="C113" s="216"/>
      <c r="D113" s="216"/>
      <c r="E113" s="223"/>
      <c r="F113" s="221"/>
      <c r="G113" s="230"/>
      <c r="H113" s="229"/>
      <c r="I113" s="214"/>
      <c r="J113" s="214"/>
      <c r="K113" s="27"/>
    </row>
    <row r="114" spans="1:30" customFormat="1">
      <c r="A114" s="215"/>
      <c r="B114" s="219"/>
      <c r="C114" s="197" t="s">
        <v>132</v>
      </c>
      <c r="D114" s="220"/>
      <c r="E114" s="198"/>
      <c r="F114" s="211"/>
      <c r="G114" s="230"/>
      <c r="H114" s="229"/>
      <c r="I114" s="214"/>
      <c r="J114" s="214"/>
      <c r="K114" s="27"/>
      <c r="L114" s="28"/>
      <c r="M114" s="28"/>
      <c r="N114" s="28"/>
      <c r="O114" s="28"/>
      <c r="P114" s="28"/>
      <c r="Q114" s="28"/>
      <c r="R114" s="28"/>
      <c r="S114" s="28"/>
      <c r="T114" s="28"/>
      <c r="U114" s="28"/>
      <c r="V114" s="28"/>
      <c r="W114" s="28"/>
      <c r="X114" s="28"/>
      <c r="Y114" s="28"/>
      <c r="Z114" s="28"/>
      <c r="AA114" s="28"/>
      <c r="AB114" s="28"/>
      <c r="AC114" s="28"/>
      <c r="AD114" s="28"/>
    </row>
    <row r="115" spans="1:30" customFormat="1">
      <c r="A115" s="154" t="s">
        <v>140</v>
      </c>
      <c r="B115" s="218"/>
      <c r="C115" s="216"/>
      <c r="D115" s="216">
        <v>200</v>
      </c>
      <c r="E115" s="223" t="s">
        <v>134</v>
      </c>
      <c r="F115" s="221"/>
      <c r="G115" s="230" t="s">
        <v>138</v>
      </c>
      <c r="H115" s="229">
        <v>40</v>
      </c>
      <c r="I115" s="214"/>
      <c r="J115" s="214">
        <f>H115*I115</f>
        <v>0</v>
      </c>
      <c r="K115" s="212"/>
      <c r="L115" s="221"/>
      <c r="M115" s="221"/>
      <c r="N115" s="221"/>
      <c r="O115" s="221"/>
      <c r="P115" s="221"/>
      <c r="Q115" s="221"/>
      <c r="R115" s="221"/>
      <c r="S115" s="221"/>
      <c r="T115" s="221"/>
      <c r="U115" s="221"/>
      <c r="V115" s="221"/>
      <c r="W115" s="221"/>
      <c r="X115" s="221"/>
      <c r="Y115" s="221"/>
      <c r="Z115" s="221"/>
      <c r="AA115" s="221"/>
      <c r="AB115" s="221"/>
      <c r="AC115" s="221"/>
      <c r="AD115" s="221"/>
    </row>
    <row r="116" spans="1:30" customFormat="1">
      <c r="A116" s="154" t="s">
        <v>140</v>
      </c>
      <c r="B116" s="218"/>
      <c r="C116" s="216"/>
      <c r="D116" s="216">
        <v>100</v>
      </c>
      <c r="E116" s="223" t="s">
        <v>134</v>
      </c>
      <c r="F116" s="221"/>
      <c r="G116" s="230" t="s">
        <v>138</v>
      </c>
      <c r="H116" s="229">
        <v>25</v>
      </c>
      <c r="I116" s="214"/>
      <c r="J116" s="214">
        <f>H116*I116</f>
        <v>0</v>
      </c>
      <c r="K116" s="212"/>
      <c r="L116" s="221"/>
      <c r="M116" s="221"/>
      <c r="N116" s="221"/>
      <c r="O116" s="221"/>
      <c r="P116" s="221"/>
      <c r="Q116" s="221"/>
      <c r="R116" s="221"/>
      <c r="S116" s="221"/>
      <c r="T116" s="221"/>
      <c r="U116" s="221"/>
      <c r="V116" s="221"/>
      <c r="W116" s="221"/>
      <c r="X116" s="221"/>
      <c r="Y116" s="221"/>
      <c r="Z116" s="221"/>
      <c r="AA116" s="221"/>
      <c r="AB116" s="221"/>
      <c r="AC116" s="221"/>
      <c r="AD116" s="221"/>
    </row>
    <row r="117" spans="1:30" s="28" customFormat="1">
      <c r="A117" s="217"/>
      <c r="B117" s="218"/>
      <c r="C117" s="216"/>
      <c r="D117" s="216"/>
      <c r="E117" s="223"/>
      <c r="F117" s="221"/>
      <c r="G117" s="230"/>
      <c r="H117" s="229"/>
      <c r="I117" s="214"/>
      <c r="J117" s="214"/>
      <c r="K117" s="27"/>
    </row>
    <row r="118" spans="1:30" s="221" customFormat="1" ht="12" customHeight="1">
      <c r="A118" s="149" t="s">
        <v>141</v>
      </c>
      <c r="B118" s="219"/>
      <c r="C118" s="197" t="s">
        <v>142</v>
      </c>
      <c r="D118" s="220"/>
      <c r="E118" s="198"/>
      <c r="G118" s="228"/>
      <c r="H118" s="229"/>
      <c r="I118" s="214"/>
      <c r="J118" s="214"/>
      <c r="K118" s="212"/>
    </row>
    <row r="119" spans="1:30" s="221" customFormat="1" ht="12" customHeight="1">
      <c r="A119" s="215"/>
      <c r="B119" s="219"/>
      <c r="C119" s="197" t="s">
        <v>121</v>
      </c>
      <c r="D119" s="220"/>
      <c r="E119" s="198"/>
      <c r="G119" s="228"/>
      <c r="H119" s="229"/>
      <c r="I119" s="214"/>
      <c r="J119" s="214"/>
      <c r="K119" s="212"/>
    </row>
    <row r="120" spans="1:30" s="221" customFormat="1">
      <c r="A120" s="217" t="s">
        <v>143</v>
      </c>
      <c r="B120" s="219"/>
      <c r="C120" s="220">
        <v>6</v>
      </c>
      <c r="D120" s="220" t="s">
        <v>33</v>
      </c>
      <c r="E120" s="227" t="s">
        <v>144</v>
      </c>
      <c r="G120" s="230" t="s">
        <v>22</v>
      </c>
      <c r="H120" s="229">
        <v>64</v>
      </c>
      <c r="I120" s="214"/>
      <c r="J120" s="214">
        <f>H120*I120</f>
        <v>0</v>
      </c>
      <c r="K120" s="212"/>
    </row>
    <row r="121" spans="1:30" s="221" customFormat="1">
      <c r="A121" s="217" t="s">
        <v>143</v>
      </c>
      <c r="B121" s="219"/>
      <c r="C121" s="220">
        <v>10</v>
      </c>
      <c r="D121" s="220" t="s">
        <v>33</v>
      </c>
      <c r="E121" s="227" t="s">
        <v>144</v>
      </c>
      <c r="G121" s="230" t="s">
        <v>22</v>
      </c>
      <c r="H121" s="229">
        <v>23</v>
      </c>
      <c r="I121" s="214"/>
      <c r="J121" s="214">
        <f>H121*I121</f>
        <v>0</v>
      </c>
      <c r="K121" s="212"/>
    </row>
    <row r="122" spans="1:30" s="221" customFormat="1">
      <c r="A122" s="217" t="s">
        <v>143</v>
      </c>
      <c r="B122" s="219"/>
      <c r="C122" s="220">
        <v>12</v>
      </c>
      <c r="D122" s="220" t="s">
        <v>33</v>
      </c>
      <c r="E122" s="227" t="s">
        <v>144</v>
      </c>
      <c r="G122" s="230" t="s">
        <v>22</v>
      </c>
      <c r="H122" s="229">
        <v>40</v>
      </c>
      <c r="I122" s="214"/>
      <c r="J122" s="214">
        <f>H122*I122</f>
        <v>0</v>
      </c>
      <c r="K122" s="212"/>
    </row>
    <row r="123" spans="1:30" s="221" customFormat="1">
      <c r="A123" s="217"/>
      <c r="B123" s="219"/>
      <c r="C123" s="220"/>
      <c r="D123" s="220"/>
      <c r="E123" s="227"/>
      <c r="G123" s="228"/>
      <c r="H123" s="229"/>
      <c r="I123" s="214"/>
      <c r="J123" s="214"/>
      <c r="K123" s="212"/>
    </row>
    <row r="124" spans="1:30" s="221" customFormat="1">
      <c r="A124" s="215"/>
      <c r="B124" s="209"/>
      <c r="C124" s="197" t="s">
        <v>128</v>
      </c>
      <c r="D124" s="152"/>
      <c r="E124" s="153"/>
      <c r="F124" s="148"/>
      <c r="G124" s="232"/>
      <c r="H124" s="210"/>
      <c r="I124" s="214"/>
      <c r="J124" s="214"/>
      <c r="K124" s="212"/>
    </row>
    <row r="125" spans="1:30" s="28" customFormat="1">
      <c r="A125" s="217" t="s">
        <v>145</v>
      </c>
      <c r="B125" s="218"/>
      <c r="C125" s="220">
        <v>6</v>
      </c>
      <c r="D125" s="220" t="s">
        <v>33</v>
      </c>
      <c r="E125" s="223" t="s">
        <v>146</v>
      </c>
      <c r="F125" s="211"/>
      <c r="G125" s="230" t="s">
        <v>22</v>
      </c>
      <c r="H125" s="210">
        <v>15</v>
      </c>
      <c r="I125" s="214"/>
      <c r="J125" s="214">
        <f>H125*I125</f>
        <v>0</v>
      </c>
      <c r="K125" s="27"/>
    </row>
    <row r="126" spans="1:30" s="28" customFormat="1">
      <c r="A126" s="217" t="s">
        <v>147</v>
      </c>
      <c r="B126" s="218"/>
      <c r="C126" s="220">
        <v>10</v>
      </c>
      <c r="D126" s="220" t="s">
        <v>33</v>
      </c>
      <c r="E126" s="223" t="s">
        <v>146</v>
      </c>
      <c r="F126" s="211"/>
      <c r="G126" s="230" t="s">
        <v>22</v>
      </c>
      <c r="H126" s="210">
        <v>37</v>
      </c>
      <c r="I126" s="214"/>
      <c r="J126" s="214">
        <f>H126*I126</f>
        <v>0</v>
      </c>
      <c r="K126" s="27"/>
    </row>
    <row r="127" spans="1:30" s="221" customFormat="1">
      <c r="A127" s="217"/>
      <c r="B127" s="219"/>
      <c r="C127" s="220"/>
      <c r="D127" s="220"/>
      <c r="E127" s="227"/>
      <c r="G127" s="228"/>
      <c r="H127" s="229"/>
      <c r="I127" s="214"/>
      <c r="J127" s="214"/>
      <c r="K127" s="212"/>
    </row>
    <row r="128" spans="1:30" customFormat="1">
      <c r="A128" s="215"/>
      <c r="B128" s="219"/>
      <c r="C128" s="197" t="s">
        <v>132</v>
      </c>
      <c r="D128" s="220"/>
      <c r="E128" s="198"/>
      <c r="F128" s="221"/>
      <c r="G128" s="228"/>
      <c r="H128" s="229"/>
      <c r="I128" s="214"/>
      <c r="J128" s="214"/>
      <c r="K128" s="212"/>
      <c r="L128" s="221"/>
      <c r="M128" s="221"/>
      <c r="N128" s="221"/>
      <c r="O128" s="221"/>
      <c r="P128" s="221"/>
      <c r="Q128" s="221"/>
      <c r="R128" s="221"/>
      <c r="S128" s="221"/>
      <c r="T128" s="221"/>
      <c r="U128" s="221"/>
      <c r="V128" s="221"/>
      <c r="W128" s="221"/>
      <c r="X128" s="221"/>
      <c r="Y128" s="221"/>
      <c r="Z128" s="221"/>
      <c r="AA128" s="221"/>
      <c r="AB128" s="221"/>
      <c r="AC128" s="221"/>
      <c r="AD128" s="221"/>
    </row>
    <row r="129" spans="1:30" customFormat="1">
      <c r="A129" s="215" t="s">
        <v>148</v>
      </c>
      <c r="B129" s="218"/>
      <c r="C129" s="216">
        <v>10</v>
      </c>
      <c r="D129" s="216" t="s">
        <v>33</v>
      </c>
      <c r="E129" s="223" t="s">
        <v>149</v>
      </c>
      <c r="F129" s="221"/>
      <c r="G129" s="230" t="s">
        <v>22</v>
      </c>
      <c r="H129" s="229">
        <v>397</v>
      </c>
      <c r="I129" s="214"/>
      <c r="J129" s="214">
        <f>H129*I129</f>
        <v>0</v>
      </c>
      <c r="K129" s="33"/>
      <c r="L129" s="34"/>
      <c r="M129" s="221"/>
      <c r="N129" s="221"/>
      <c r="O129" s="221"/>
      <c r="P129" s="221"/>
      <c r="Q129" s="221"/>
      <c r="R129" s="221"/>
      <c r="S129" s="34"/>
      <c r="T129" s="34"/>
      <c r="U129" s="34"/>
      <c r="V129" s="34"/>
      <c r="W129" s="34"/>
      <c r="X129" s="34"/>
      <c r="Y129" s="34"/>
      <c r="Z129" s="34"/>
      <c r="AA129" s="34"/>
      <c r="AB129" s="34"/>
      <c r="AC129" s="34"/>
      <c r="AD129" s="34"/>
    </row>
    <row r="130" spans="1:30" customFormat="1">
      <c r="A130" s="215" t="s">
        <v>148</v>
      </c>
      <c r="B130" s="218"/>
      <c r="C130" s="216">
        <v>10</v>
      </c>
      <c r="D130" s="216" t="s">
        <v>33</v>
      </c>
      <c r="E130" s="223" t="s">
        <v>150</v>
      </c>
      <c r="F130" s="221"/>
      <c r="G130" s="230" t="s">
        <v>22</v>
      </c>
      <c r="H130" s="229">
        <v>414</v>
      </c>
      <c r="I130" s="214"/>
      <c r="J130" s="214">
        <f>H130*I130</f>
        <v>0</v>
      </c>
      <c r="K130" s="33"/>
      <c r="L130" s="34"/>
      <c r="M130" s="221"/>
      <c r="N130" s="221"/>
      <c r="O130" s="221"/>
      <c r="P130" s="221"/>
      <c r="Q130" s="221"/>
      <c r="R130" s="221"/>
      <c r="S130" s="34"/>
      <c r="T130" s="34"/>
      <c r="U130" s="34"/>
      <c r="V130" s="34"/>
      <c r="W130" s="34"/>
      <c r="X130" s="34"/>
      <c r="Y130" s="34"/>
      <c r="Z130" s="34"/>
      <c r="AA130" s="34"/>
      <c r="AB130" s="34"/>
      <c r="AC130" s="34"/>
      <c r="AD130" s="34"/>
    </row>
    <row r="131" spans="1:30" s="221" customFormat="1">
      <c r="A131" s="217"/>
      <c r="B131" s="219"/>
      <c r="C131" s="220"/>
      <c r="D131" s="220"/>
      <c r="E131" s="227" t="s">
        <v>151</v>
      </c>
      <c r="G131" s="230" t="s">
        <v>152</v>
      </c>
      <c r="H131" s="229">
        <v>57.42</v>
      </c>
      <c r="I131" s="214"/>
      <c r="J131" s="214">
        <f>H131*I131</f>
        <v>0</v>
      </c>
      <c r="K131" s="212"/>
    </row>
    <row r="132" spans="1:30" s="221" customFormat="1" ht="12" customHeight="1">
      <c r="A132" s="215"/>
      <c r="B132" s="219"/>
      <c r="C132" s="220"/>
      <c r="D132" s="220"/>
      <c r="E132" s="227"/>
      <c r="G132" s="228"/>
      <c r="H132" s="229"/>
      <c r="I132" s="214"/>
      <c r="J132" s="214"/>
      <c r="K132" s="212"/>
    </row>
    <row r="133" spans="1:30" s="23" customFormat="1">
      <c r="A133" s="76" t="s">
        <v>153</v>
      </c>
      <c r="B133" s="77"/>
      <c r="C133" s="78"/>
      <c r="D133" s="78"/>
      <c r="E133" s="79" t="s">
        <v>154</v>
      </c>
      <c r="F133" s="80"/>
      <c r="G133" s="81"/>
      <c r="H133" s="82"/>
      <c r="I133" s="83"/>
      <c r="J133" s="83">
        <f>SUM(J74:J132)</f>
        <v>0</v>
      </c>
      <c r="K133" s="22"/>
    </row>
    <row r="134" spans="1:30" s="23" customFormat="1">
      <c r="A134" s="76" t="s">
        <v>155</v>
      </c>
      <c r="B134" s="77"/>
      <c r="C134" s="78"/>
      <c r="D134" s="78"/>
      <c r="E134" s="79" t="s">
        <v>156</v>
      </c>
      <c r="F134" s="80"/>
      <c r="G134" s="81"/>
      <c r="H134" s="82"/>
      <c r="I134" s="83"/>
      <c r="J134" s="83"/>
      <c r="K134" s="22"/>
      <c r="L134" s="5"/>
      <c r="M134" s="5"/>
      <c r="N134" s="5"/>
      <c r="O134" s="5"/>
      <c r="P134" s="5"/>
      <c r="Q134" s="5"/>
    </row>
    <row r="135" spans="1:30" s="260" customFormat="1" ht="12" customHeight="1">
      <c r="A135" s="253"/>
      <c r="B135" s="254"/>
      <c r="C135" s="255"/>
      <c r="D135" s="255"/>
      <c r="E135" s="256"/>
      <c r="F135" s="236"/>
      <c r="G135" s="257"/>
      <c r="H135" s="224"/>
      <c r="I135" s="258"/>
      <c r="J135" s="258"/>
      <c r="K135" s="259"/>
      <c r="L135" s="5"/>
      <c r="M135" s="5"/>
      <c r="N135" s="5"/>
      <c r="O135" s="5"/>
      <c r="P135" s="5"/>
      <c r="Q135" s="5"/>
    </row>
    <row r="136" spans="1:30" s="37" customFormat="1" ht="12" customHeight="1">
      <c r="A136" s="106"/>
      <c r="B136" s="107" t="s">
        <v>94</v>
      </c>
      <c r="C136" s="108"/>
      <c r="D136" s="108"/>
      <c r="E136" s="155"/>
      <c r="F136" s="156"/>
      <c r="G136" s="111"/>
      <c r="H136" s="112"/>
      <c r="I136" s="113"/>
      <c r="J136" s="113"/>
      <c r="K136" s="36"/>
      <c r="L136" s="5"/>
      <c r="M136" s="5"/>
      <c r="N136" s="5"/>
      <c r="O136" s="5"/>
      <c r="P136" s="5"/>
      <c r="Q136" s="5"/>
    </row>
    <row r="137" spans="1:30" s="35" customFormat="1" ht="177" customHeight="1">
      <c r="A137" s="133"/>
      <c r="B137" s="115"/>
      <c r="C137" s="116"/>
      <c r="D137" s="117" t="s">
        <v>55</v>
      </c>
      <c r="E137" s="261" t="s">
        <v>157</v>
      </c>
      <c r="F137" s="262"/>
      <c r="G137" s="120"/>
      <c r="H137" s="121"/>
      <c r="I137" s="122"/>
      <c r="J137" s="122"/>
      <c r="K137" s="263"/>
      <c r="L137" s="5"/>
      <c r="M137" s="5"/>
      <c r="N137" s="5"/>
      <c r="O137" s="5"/>
      <c r="P137" s="5"/>
      <c r="Q137" s="5"/>
    </row>
    <row r="138" spans="1:30" s="35" customFormat="1" ht="9" customHeight="1">
      <c r="A138" s="133"/>
      <c r="B138" s="123"/>
      <c r="C138" s="116"/>
      <c r="D138" s="116"/>
      <c r="E138" s="157"/>
      <c r="F138" s="124"/>
      <c r="G138" s="120"/>
      <c r="H138" s="121"/>
      <c r="I138" s="122"/>
      <c r="J138" s="122"/>
      <c r="K138" s="263"/>
      <c r="L138" s="5"/>
      <c r="M138" s="5"/>
      <c r="N138" s="5"/>
      <c r="O138" s="5"/>
      <c r="P138" s="5"/>
      <c r="Q138" s="5"/>
    </row>
    <row r="139" spans="1:30" s="37" customFormat="1" ht="12" customHeight="1">
      <c r="A139" s="106" t="s">
        <v>158</v>
      </c>
      <c r="B139" s="107" t="s">
        <v>159</v>
      </c>
      <c r="C139" s="108"/>
      <c r="D139" s="108"/>
      <c r="E139" s="155"/>
      <c r="F139" s="156"/>
      <c r="G139" s="111"/>
      <c r="H139" s="112"/>
      <c r="I139" s="113"/>
      <c r="J139" s="113"/>
      <c r="K139" s="36"/>
      <c r="L139" s="5"/>
      <c r="M139" s="5"/>
      <c r="N139" s="5"/>
      <c r="O139" s="5"/>
      <c r="P139" s="5"/>
      <c r="Q139" s="5"/>
    </row>
    <row r="140" spans="1:30" s="221" customFormat="1">
      <c r="A140" s="215"/>
      <c r="B140" s="147"/>
      <c r="C140" s="145"/>
      <c r="D140" s="145"/>
      <c r="E140" s="222"/>
      <c r="F140" s="148"/>
      <c r="G140" s="232"/>
      <c r="H140" s="210"/>
      <c r="I140" s="214"/>
      <c r="J140" s="214"/>
      <c r="K140" s="42"/>
      <c r="L140" s="5"/>
      <c r="M140" s="5"/>
      <c r="N140" s="5"/>
      <c r="O140" s="5"/>
      <c r="P140" s="5"/>
      <c r="Q140" s="5"/>
    </row>
    <row r="141" spans="1:30" s="39" customFormat="1" ht="40.35" customHeight="1">
      <c r="A141" s="160"/>
      <c r="B141" s="161"/>
      <c r="C141" s="162"/>
      <c r="D141" s="162"/>
      <c r="E141" s="159" t="s">
        <v>160</v>
      </c>
      <c r="F141" s="163"/>
      <c r="G141" s="164"/>
      <c r="H141" s="165"/>
      <c r="I141" s="166"/>
      <c r="J141" s="166"/>
      <c r="K141" s="38"/>
      <c r="L141" s="5"/>
      <c r="M141" s="5"/>
      <c r="N141" s="5"/>
      <c r="O141" s="5"/>
      <c r="P141" s="5"/>
      <c r="Q141" s="5"/>
    </row>
    <row r="142" spans="1:30" s="41" customFormat="1">
      <c r="A142" s="167"/>
      <c r="B142" s="168"/>
      <c r="C142" s="169"/>
      <c r="D142" s="199">
        <v>150</v>
      </c>
      <c r="E142" s="159" t="s">
        <v>161</v>
      </c>
      <c r="F142" s="200"/>
      <c r="G142" s="201"/>
      <c r="H142" s="202"/>
      <c r="I142" s="203"/>
      <c r="J142" s="203"/>
      <c r="K142" s="40"/>
      <c r="L142" s="5"/>
      <c r="M142" s="5"/>
      <c r="N142" s="5"/>
      <c r="O142" s="5"/>
      <c r="P142" s="5"/>
      <c r="Q142" s="5"/>
    </row>
    <row r="143" spans="1:30" s="23" customFormat="1" ht="15">
      <c r="A143" s="85" t="s">
        <v>162</v>
      </c>
      <c r="B143" s="207"/>
      <c r="C143" s="46"/>
      <c r="D143" s="204"/>
      <c r="E143" s="227" t="s">
        <v>163</v>
      </c>
      <c r="G143" s="228" t="s">
        <v>164</v>
      </c>
      <c r="H143" s="210">
        <v>160</v>
      </c>
      <c r="I143" s="208"/>
      <c r="J143" s="208">
        <f>H143*I143</f>
        <v>0</v>
      </c>
      <c r="K143"/>
      <c r="L143" s="5"/>
      <c r="M143" s="5"/>
      <c r="N143" s="5"/>
      <c r="O143" s="5"/>
      <c r="P143" s="5"/>
      <c r="Q143" s="5"/>
    </row>
    <row r="144" spans="1:30" s="23" customFormat="1">
      <c r="A144" s="85"/>
      <c r="B144" s="207"/>
      <c r="C144" s="46"/>
      <c r="D144" s="204"/>
      <c r="E144" s="227"/>
      <c r="G144" s="228"/>
      <c r="H144" s="210"/>
      <c r="I144" s="208"/>
      <c r="J144" s="208"/>
      <c r="K144"/>
      <c r="L144" s="5"/>
      <c r="N144" s="5"/>
      <c r="O144" s="5"/>
      <c r="P144" s="5"/>
      <c r="Q144" s="5"/>
    </row>
    <row r="145" spans="1:17" s="23" customFormat="1">
      <c r="A145" s="85"/>
      <c r="B145" s="207"/>
      <c r="C145" s="46"/>
      <c r="D145" s="204"/>
      <c r="E145" s="227"/>
      <c r="G145" s="228"/>
      <c r="H145" s="210"/>
      <c r="I145" s="208"/>
      <c r="J145" s="208"/>
      <c r="K145"/>
      <c r="N145"/>
      <c r="O145"/>
    </row>
    <row r="146" spans="1:17" s="23" customFormat="1" ht="19.350000000000001" customHeight="1">
      <c r="A146" s="76"/>
      <c r="B146" s="77"/>
      <c r="C146" s="78"/>
      <c r="D146" s="78"/>
      <c r="E146" s="79" t="s">
        <v>165</v>
      </c>
      <c r="F146" s="80"/>
      <c r="G146" s="81"/>
      <c r="H146" s="82"/>
      <c r="I146" s="83"/>
      <c r="J146" s="83">
        <f>SUM(J136:J145)</f>
        <v>0</v>
      </c>
      <c r="K146" s="22"/>
    </row>
    <row r="147" spans="1:17" s="23" customFormat="1">
      <c r="A147" s="76" t="s">
        <v>166</v>
      </c>
      <c r="B147" s="77"/>
      <c r="C147" s="78"/>
      <c r="D147" s="78"/>
      <c r="E147" s="79" t="s">
        <v>167</v>
      </c>
      <c r="F147" s="80"/>
      <c r="G147" s="81"/>
      <c r="H147" s="82"/>
      <c r="I147" s="83"/>
      <c r="J147" s="83"/>
      <c r="K147" s="22"/>
      <c r="L147" s="5"/>
      <c r="M147" s="5"/>
      <c r="N147" s="5"/>
      <c r="O147" s="5"/>
      <c r="P147" s="5"/>
      <c r="Q147" s="5"/>
    </row>
    <row r="148" spans="1:17" s="260" customFormat="1" ht="12" customHeight="1">
      <c r="A148" s="253"/>
      <c r="B148" s="254"/>
      <c r="C148" s="255"/>
      <c r="D148" s="255"/>
      <c r="E148" s="256"/>
      <c r="F148" s="236"/>
      <c r="G148" s="257"/>
      <c r="H148" s="224"/>
      <c r="I148" s="258"/>
      <c r="J148" s="258"/>
      <c r="K148" s="259"/>
      <c r="L148" s="5"/>
      <c r="M148" s="5"/>
      <c r="N148" s="5"/>
      <c r="O148" s="5"/>
      <c r="P148" s="5"/>
      <c r="Q148" s="5"/>
    </row>
    <row r="149" spans="1:17" s="37" customFormat="1" ht="12" customHeight="1">
      <c r="A149" s="106"/>
      <c r="B149" s="107" t="s">
        <v>94</v>
      </c>
      <c r="C149" s="108"/>
      <c r="D149" s="108"/>
      <c r="E149" s="155"/>
      <c r="F149" s="156"/>
      <c r="G149" s="111"/>
      <c r="H149" s="112"/>
      <c r="I149" s="113"/>
      <c r="J149" s="113"/>
      <c r="K149" s="36"/>
      <c r="L149" s="5"/>
      <c r="M149" s="5"/>
      <c r="N149" s="5"/>
      <c r="O149" s="5"/>
      <c r="P149" s="5"/>
      <c r="Q149" s="5"/>
    </row>
    <row r="150" spans="1:17" s="35" customFormat="1" ht="177" customHeight="1">
      <c r="A150" s="133"/>
      <c r="B150" s="115"/>
      <c r="C150" s="116"/>
      <c r="D150" s="117" t="s">
        <v>55</v>
      </c>
      <c r="E150" s="261" t="s">
        <v>168</v>
      </c>
      <c r="F150" s="262"/>
      <c r="G150" s="120"/>
      <c r="H150" s="121"/>
      <c r="I150" s="122"/>
      <c r="J150" s="122"/>
      <c r="K150" s="263"/>
      <c r="L150" s="5"/>
      <c r="M150" s="5"/>
      <c r="N150" s="5"/>
      <c r="O150" s="5"/>
      <c r="P150" s="5"/>
      <c r="Q150" s="5"/>
    </row>
    <row r="151" spans="1:17" s="35" customFormat="1" ht="9" customHeight="1">
      <c r="A151" s="133"/>
      <c r="B151" s="123"/>
      <c r="C151" s="116"/>
      <c r="D151" s="116"/>
      <c r="E151" s="157"/>
      <c r="F151" s="124"/>
      <c r="G151" s="120"/>
      <c r="H151" s="121"/>
      <c r="I151" s="122"/>
      <c r="J151" s="122"/>
      <c r="K151" s="263"/>
      <c r="L151" s="5"/>
      <c r="M151" s="5"/>
      <c r="N151" s="5"/>
      <c r="O151" s="5"/>
      <c r="P151" s="5"/>
      <c r="Q151" s="5"/>
    </row>
    <row r="152" spans="1:17" s="37" customFormat="1" ht="12" customHeight="1">
      <c r="A152" s="106" t="s">
        <v>169</v>
      </c>
      <c r="B152" s="107" t="s">
        <v>170</v>
      </c>
      <c r="C152" s="108"/>
      <c r="D152" s="108"/>
      <c r="E152" s="155"/>
      <c r="F152" s="156"/>
      <c r="G152" s="111"/>
      <c r="H152" s="112"/>
      <c r="I152" s="113"/>
      <c r="J152" s="113"/>
      <c r="K152" s="36"/>
      <c r="L152" s="5"/>
      <c r="M152" s="5"/>
      <c r="N152" s="5"/>
      <c r="O152" s="5"/>
      <c r="P152" s="5"/>
      <c r="Q152" s="5"/>
    </row>
    <row r="153" spans="1:17" s="221" customFormat="1">
      <c r="A153" s="215"/>
      <c r="B153" s="147"/>
      <c r="C153" s="145"/>
      <c r="D153" s="145"/>
      <c r="E153" s="222"/>
      <c r="F153" s="148"/>
      <c r="G153" s="232"/>
      <c r="H153" s="210"/>
      <c r="I153" s="214"/>
      <c r="J153" s="214"/>
      <c r="K153" s="42"/>
      <c r="L153" s="5"/>
      <c r="M153" s="5"/>
      <c r="N153" s="5"/>
      <c r="O153" s="5"/>
      <c r="P153" s="5"/>
      <c r="Q153" s="5"/>
    </row>
    <row r="154" spans="1:17" s="39" customFormat="1" ht="40.35" customHeight="1">
      <c r="A154" s="160"/>
      <c r="B154" s="161"/>
      <c r="C154" s="162"/>
      <c r="D154" s="146">
        <v>20</v>
      </c>
      <c r="E154" s="158" t="s">
        <v>171</v>
      </c>
      <c r="F154" s="163"/>
      <c r="G154" s="164"/>
      <c r="H154" s="165"/>
      <c r="I154" s="166"/>
      <c r="J154" s="166"/>
      <c r="K154" s="38"/>
      <c r="L154" s="5"/>
      <c r="M154" s="5"/>
      <c r="N154" s="5"/>
      <c r="O154" s="5"/>
      <c r="P154" s="5"/>
      <c r="Q154" s="5"/>
    </row>
    <row r="155" spans="1:17" s="23" customFormat="1" ht="15">
      <c r="A155" s="85" t="s">
        <v>172</v>
      </c>
      <c r="B155" s="207"/>
      <c r="C155" s="46"/>
      <c r="D155" s="204"/>
      <c r="E155" s="227" t="s">
        <v>163</v>
      </c>
      <c r="G155" s="228" t="s">
        <v>164</v>
      </c>
      <c r="H155" s="210">
        <v>319</v>
      </c>
      <c r="I155" s="208"/>
      <c r="J155" s="208">
        <f>H155*I155</f>
        <v>0</v>
      </c>
      <c r="K155"/>
      <c r="L155" s="5"/>
      <c r="M155" s="5"/>
      <c r="N155" s="5"/>
      <c r="O155" s="5"/>
      <c r="P155" s="5"/>
      <c r="Q155" s="5"/>
    </row>
    <row r="156" spans="1:17" s="23" customFormat="1">
      <c r="A156" s="85"/>
      <c r="B156" s="207"/>
      <c r="C156" s="46"/>
      <c r="D156" s="204"/>
      <c r="E156" s="227"/>
      <c r="G156" s="228"/>
      <c r="H156" s="210"/>
      <c r="I156" s="208"/>
      <c r="J156" s="208"/>
      <c r="K156"/>
      <c r="N156"/>
      <c r="O156"/>
    </row>
    <row r="157" spans="1:17" s="23" customFormat="1" ht="19.350000000000001" customHeight="1">
      <c r="A157" s="76"/>
      <c r="B157" s="77"/>
      <c r="C157" s="78"/>
      <c r="D157" s="78"/>
      <c r="E157" s="79" t="s">
        <v>173</v>
      </c>
      <c r="F157" s="80"/>
      <c r="G157" s="81"/>
      <c r="H157" s="82"/>
      <c r="I157" s="83"/>
      <c r="J157" s="83">
        <f>SUM(J150:J156)</f>
        <v>0</v>
      </c>
      <c r="K157" s="22"/>
    </row>
    <row r="158" spans="1:17" ht="19.350000000000001" customHeight="1">
      <c r="A158" s="76" t="s">
        <v>174</v>
      </c>
      <c r="B158" s="77"/>
      <c r="C158" s="78"/>
      <c r="D158" s="78"/>
      <c r="E158" s="79" t="s">
        <v>175</v>
      </c>
      <c r="F158" s="80"/>
      <c r="G158" s="81"/>
      <c r="H158" s="82"/>
      <c r="I158" s="83"/>
      <c r="J158" s="83"/>
      <c r="K158"/>
    </row>
    <row r="159" spans="1:17" ht="19.350000000000001" customHeight="1">
      <c r="G159" s="88"/>
      <c r="H159" s="89"/>
      <c r="I159" s="231"/>
      <c r="J159" s="231"/>
      <c r="K159"/>
    </row>
    <row r="160" spans="1:17" ht="19.350000000000001" customHeight="1">
      <c r="A160" s="90"/>
      <c r="B160" s="91" t="s">
        <v>94</v>
      </c>
      <c r="C160" s="54"/>
      <c r="D160" s="54"/>
      <c r="E160" s="92"/>
      <c r="F160" s="52"/>
      <c r="G160" s="93"/>
      <c r="H160" s="94"/>
      <c r="I160" s="95"/>
      <c r="J160" s="95"/>
      <c r="K160"/>
    </row>
    <row r="161" spans="1:11" ht="19.350000000000001" customHeight="1">
      <c r="B161" s="98"/>
      <c r="D161" s="140" t="s">
        <v>55</v>
      </c>
      <c r="E161" s="141" t="s">
        <v>176</v>
      </c>
      <c r="F161" s="142"/>
      <c r="G161" s="88"/>
      <c r="H161" s="89"/>
      <c r="I161" s="231"/>
      <c r="J161" s="231"/>
      <c r="K161"/>
    </row>
    <row r="162" spans="1:11" ht="38.1" customHeight="1">
      <c r="D162" s="140" t="s">
        <v>57</v>
      </c>
      <c r="E162" s="250" t="s">
        <v>177</v>
      </c>
      <c r="F162" s="142"/>
      <c r="G162" s="88"/>
      <c r="H162" s="89"/>
      <c r="I162" s="231"/>
      <c r="J162" s="231"/>
      <c r="K162"/>
    </row>
    <row r="163" spans="1:11" ht="19.350000000000001" customHeight="1">
      <c r="G163" s="88"/>
      <c r="H163" s="89"/>
      <c r="I163" s="231"/>
      <c r="J163" s="231"/>
      <c r="K163"/>
    </row>
    <row r="164" spans="1:11" s="221" customFormat="1">
      <c r="A164" s="126"/>
      <c r="B164" s="135"/>
      <c r="C164" s="128"/>
      <c r="D164" s="128"/>
      <c r="E164" s="136"/>
      <c r="F164" s="139"/>
      <c r="G164" s="130"/>
      <c r="H164" s="131"/>
      <c r="I164" s="132"/>
      <c r="J164" s="132"/>
      <c r="K164" s="212"/>
    </row>
    <row r="165" spans="1:11" s="16" customFormat="1" ht="12" customHeight="1">
      <c r="A165" s="106" t="s">
        <v>178</v>
      </c>
      <c r="B165" s="107" t="s">
        <v>179</v>
      </c>
      <c r="C165" s="108"/>
      <c r="D165" s="108"/>
      <c r="E165" s="109"/>
      <c r="F165" s="110"/>
      <c r="G165" s="111"/>
      <c r="H165" s="112"/>
      <c r="I165" s="113"/>
      <c r="J165" s="113"/>
      <c r="K165" s="24"/>
    </row>
    <row r="166" spans="1:11" ht="51">
      <c r="A166" s="133"/>
      <c r="B166" s="115"/>
      <c r="C166" s="116"/>
      <c r="D166" s="116"/>
      <c r="E166" s="134" t="s">
        <v>82</v>
      </c>
      <c r="F166" s="125"/>
      <c r="G166" s="120"/>
      <c r="H166" s="121"/>
      <c r="I166" s="122"/>
      <c r="J166" s="122"/>
    </row>
    <row r="167" spans="1:11" s="23" customFormat="1" ht="12" customHeight="1">
      <c r="A167" s="114" t="s">
        <v>180</v>
      </c>
      <c r="B167" s="115"/>
      <c r="C167" s="116"/>
      <c r="D167" s="116"/>
      <c r="E167" s="138" t="s">
        <v>181</v>
      </c>
      <c r="F167" s="119"/>
      <c r="G167" s="130" t="s">
        <v>20</v>
      </c>
      <c r="H167" s="210">
        <v>64.800000000000011</v>
      </c>
      <c r="I167" s="214"/>
      <c r="J167" s="214">
        <f>H167*I167</f>
        <v>0</v>
      </c>
      <c r="K167" s="22"/>
    </row>
    <row r="168" spans="1:11" s="23" customFormat="1" ht="12" customHeight="1">
      <c r="A168" s="264"/>
      <c r="B168" s="254"/>
      <c r="C168" s="255"/>
      <c r="D168" s="255"/>
      <c r="E168" s="265"/>
      <c r="F168" s="266"/>
      <c r="G168" s="267"/>
      <c r="H168" s="210"/>
      <c r="I168" s="214"/>
      <c r="J168" s="214"/>
      <c r="K168" s="268"/>
    </row>
    <row r="169" spans="1:11" s="16" customFormat="1" ht="12" customHeight="1">
      <c r="A169" s="106" t="s">
        <v>178</v>
      </c>
      <c r="B169" s="107" t="s">
        <v>182</v>
      </c>
      <c r="C169" s="108"/>
      <c r="D169" s="108"/>
      <c r="E169" s="109"/>
      <c r="F169" s="110"/>
      <c r="G169" s="111"/>
      <c r="H169" s="112"/>
      <c r="I169" s="113"/>
      <c r="J169" s="113"/>
      <c r="K169" s="24"/>
    </row>
    <row r="170" spans="1:11" ht="76.5">
      <c r="A170" s="133"/>
      <c r="B170" s="115"/>
      <c r="C170" s="116"/>
      <c r="D170" s="116"/>
      <c r="E170" s="134" t="s">
        <v>183</v>
      </c>
      <c r="F170" s="125"/>
      <c r="G170" s="120"/>
      <c r="H170" s="121"/>
      <c r="I170" s="122"/>
      <c r="J170" s="122"/>
    </row>
    <row r="171" spans="1:11" s="23" customFormat="1" ht="12" customHeight="1">
      <c r="A171" s="114" t="s">
        <v>180</v>
      </c>
      <c r="B171" s="115"/>
      <c r="C171" s="116"/>
      <c r="D171" s="116"/>
      <c r="E171" s="138" t="s">
        <v>184</v>
      </c>
      <c r="F171" s="119"/>
      <c r="G171" s="232" t="s">
        <v>63</v>
      </c>
      <c r="H171" s="210">
        <v>230.24</v>
      </c>
      <c r="I171" s="214"/>
      <c r="J171" s="214">
        <f>H171*I171</f>
        <v>0</v>
      </c>
      <c r="K171" s="22"/>
    </row>
    <row r="172" spans="1:11" s="23" customFormat="1" ht="12" customHeight="1">
      <c r="A172" s="264"/>
      <c r="B172" s="254"/>
      <c r="C172" s="255"/>
      <c r="D172" s="255"/>
      <c r="E172" s="265"/>
      <c r="F172" s="266"/>
      <c r="G172" s="267"/>
      <c r="H172" s="210"/>
      <c r="I172" s="214"/>
      <c r="J172" s="214"/>
      <c r="K172" s="268"/>
    </row>
    <row r="173" spans="1:11" s="16" customFormat="1" ht="12" customHeight="1">
      <c r="A173" s="106" t="s">
        <v>178</v>
      </c>
      <c r="B173" s="107" t="s">
        <v>185</v>
      </c>
      <c r="C173" s="108"/>
      <c r="D173" s="108"/>
      <c r="E173" s="109"/>
      <c r="F173" s="110"/>
      <c r="G173" s="111"/>
      <c r="H173" s="112"/>
      <c r="I173" s="113"/>
      <c r="J173" s="113"/>
      <c r="K173" s="24"/>
    </row>
    <row r="174" spans="1:11" ht="38.25">
      <c r="A174" s="133"/>
      <c r="B174" s="115"/>
      <c r="C174" s="116"/>
      <c r="D174" s="116"/>
      <c r="E174" s="134" t="s">
        <v>186</v>
      </c>
      <c r="F174" s="125"/>
      <c r="G174" s="120"/>
      <c r="H174" s="121"/>
      <c r="I174" s="122"/>
      <c r="J174" s="122"/>
    </row>
    <row r="175" spans="1:11" s="23" customFormat="1" ht="12" customHeight="1">
      <c r="A175" s="114" t="s">
        <v>180</v>
      </c>
      <c r="B175" s="115"/>
      <c r="C175" s="116"/>
      <c r="D175" s="116"/>
      <c r="E175" s="138" t="s">
        <v>187</v>
      </c>
      <c r="F175" s="119"/>
      <c r="G175" s="232" t="s">
        <v>63</v>
      </c>
      <c r="H175" s="210">
        <v>240.27</v>
      </c>
      <c r="I175" s="214"/>
      <c r="J175" s="214">
        <f>H175*I175</f>
        <v>0</v>
      </c>
      <c r="K175" s="22"/>
    </row>
    <row r="176" spans="1:11" s="23" customFormat="1" ht="12" customHeight="1">
      <c r="A176" s="264"/>
      <c r="B176" s="254"/>
      <c r="C176" s="255"/>
      <c r="D176" s="255"/>
      <c r="E176" s="265"/>
      <c r="F176" s="266"/>
      <c r="G176" s="267"/>
      <c r="H176" s="210"/>
      <c r="I176" s="214"/>
      <c r="J176" s="214"/>
      <c r="K176" s="268"/>
    </row>
    <row r="177" spans="1:11" s="16" customFormat="1" ht="12" customHeight="1">
      <c r="A177" s="106" t="s">
        <v>178</v>
      </c>
      <c r="B177" s="107" t="s">
        <v>188</v>
      </c>
      <c r="C177" s="108"/>
      <c r="D177" s="108"/>
      <c r="E177" s="109"/>
      <c r="F177" s="110"/>
      <c r="G177" s="111"/>
      <c r="H177" s="112"/>
      <c r="I177" s="113"/>
      <c r="J177" s="113"/>
      <c r="K177" s="24"/>
    </row>
    <row r="178" spans="1:11" ht="63.75">
      <c r="A178" s="133"/>
      <c r="B178" s="115"/>
      <c r="C178" s="116"/>
      <c r="D178" s="116"/>
      <c r="E178" s="134" t="s">
        <v>189</v>
      </c>
      <c r="F178" s="125"/>
      <c r="G178" s="120"/>
      <c r="H178" s="121"/>
      <c r="I178" s="122"/>
      <c r="J178" s="122"/>
    </row>
    <row r="179" spans="1:11" s="23" customFormat="1" ht="12" customHeight="1">
      <c r="A179" s="114" t="s">
        <v>180</v>
      </c>
      <c r="B179" s="115"/>
      <c r="C179" s="116"/>
      <c r="D179" s="116"/>
      <c r="E179" s="138" t="s">
        <v>190</v>
      </c>
      <c r="F179" s="119"/>
      <c r="G179" s="232" t="s">
        <v>63</v>
      </c>
      <c r="H179" s="210">
        <v>222.44</v>
      </c>
      <c r="I179" s="214"/>
      <c r="J179" s="214">
        <f>H179*I179</f>
        <v>0</v>
      </c>
      <c r="K179" s="22"/>
    </row>
    <row r="180" spans="1:11" s="23" customFormat="1" ht="12" customHeight="1">
      <c r="A180" s="264"/>
      <c r="B180" s="254"/>
      <c r="C180" s="255"/>
      <c r="D180" s="255"/>
      <c r="E180" s="265"/>
      <c r="F180" s="266"/>
      <c r="G180" s="267"/>
      <c r="H180" s="210"/>
      <c r="I180" s="214"/>
      <c r="J180" s="214"/>
      <c r="K180" s="268"/>
    </row>
    <row r="181" spans="1:11" s="16" customFormat="1" ht="12" customHeight="1">
      <c r="A181" s="106" t="s">
        <v>178</v>
      </c>
      <c r="B181" s="107" t="s">
        <v>191</v>
      </c>
      <c r="C181" s="108"/>
      <c r="D181" s="108"/>
      <c r="E181" s="109"/>
      <c r="F181" s="110"/>
      <c r="G181" s="111"/>
      <c r="H181" s="112"/>
      <c r="I181" s="113"/>
      <c r="J181" s="113"/>
      <c r="K181" s="24"/>
    </row>
    <row r="182" spans="1:11" ht="51">
      <c r="A182" s="133"/>
      <c r="B182" s="115"/>
      <c r="C182" s="116"/>
      <c r="D182" s="116"/>
      <c r="E182" s="134" t="s">
        <v>192</v>
      </c>
      <c r="F182" s="125"/>
      <c r="G182" s="120"/>
      <c r="H182" s="121"/>
      <c r="I182" s="122"/>
      <c r="J182" s="122"/>
    </row>
    <row r="183" spans="1:11" s="23" customFormat="1" ht="12" customHeight="1">
      <c r="A183" s="114" t="s">
        <v>180</v>
      </c>
      <c r="B183" s="115"/>
      <c r="C183" s="116"/>
      <c r="D183" s="116"/>
      <c r="E183" s="138" t="s">
        <v>193</v>
      </c>
      <c r="F183" s="119"/>
      <c r="G183" s="232" t="s">
        <v>20</v>
      </c>
      <c r="H183" s="210">
        <v>170</v>
      </c>
      <c r="I183" s="214"/>
      <c r="J183" s="214">
        <f>H183*I183</f>
        <v>0</v>
      </c>
      <c r="K183" s="22"/>
    </row>
    <row r="184" spans="1:11">
      <c r="A184" s="85"/>
      <c r="D184" s="171"/>
      <c r="E184" s="222"/>
      <c r="G184" s="232"/>
      <c r="H184" s="224"/>
      <c r="I184" s="231"/>
      <c r="J184" s="231"/>
      <c r="K184"/>
    </row>
    <row r="185" spans="1:11" ht="12" customHeight="1">
      <c r="A185" s="76"/>
      <c r="B185" s="77"/>
      <c r="C185" s="78"/>
      <c r="D185" s="78"/>
      <c r="E185" s="79" t="s">
        <v>194</v>
      </c>
      <c r="F185" s="80"/>
      <c r="G185" s="81"/>
      <c r="H185" s="82"/>
      <c r="I185" s="83"/>
      <c r="J185" s="83">
        <f>SUM(J159:J184)</f>
        <v>0</v>
      </c>
      <c r="K185"/>
    </row>
    <row r="186" spans="1:11" ht="12" customHeight="1">
      <c r="A186" s="76" t="s">
        <v>195</v>
      </c>
      <c r="B186" s="77"/>
      <c r="C186" s="78"/>
      <c r="D186" s="78"/>
      <c r="E186" s="79" t="s">
        <v>196</v>
      </c>
      <c r="F186" s="80"/>
      <c r="G186" s="81"/>
      <c r="H186" s="82"/>
      <c r="I186" s="83"/>
      <c r="J186" s="83"/>
      <c r="K186"/>
    </row>
    <row r="187" spans="1:11" ht="12" customHeight="1">
      <c r="G187" s="88"/>
      <c r="H187" s="89"/>
      <c r="I187" s="231"/>
      <c r="J187" s="231"/>
      <c r="K187"/>
    </row>
    <row r="188" spans="1:11" ht="12" customHeight="1">
      <c r="A188" s="90"/>
      <c r="B188" s="91" t="s">
        <v>94</v>
      </c>
      <c r="C188" s="54"/>
      <c r="D188" s="54"/>
      <c r="E188" s="92"/>
      <c r="F188" s="52"/>
      <c r="G188" s="93"/>
      <c r="H188" s="94"/>
      <c r="I188" s="95"/>
      <c r="J188" s="95"/>
      <c r="K188"/>
    </row>
    <row r="189" spans="1:11" ht="76.5">
      <c r="B189" s="98"/>
      <c r="D189" s="140" t="s">
        <v>55</v>
      </c>
      <c r="E189" s="141" t="s">
        <v>197</v>
      </c>
      <c r="F189" s="142"/>
      <c r="G189" s="88"/>
      <c r="H189" s="89"/>
      <c r="I189" s="231"/>
      <c r="J189" s="231"/>
      <c r="K189"/>
    </row>
    <row r="190" spans="1:11" ht="25.5">
      <c r="B190" s="98"/>
      <c r="D190" s="140" t="s">
        <v>96</v>
      </c>
      <c r="E190" s="141" t="s">
        <v>198</v>
      </c>
      <c r="F190" s="142"/>
      <c r="G190" s="88"/>
      <c r="H190" s="89"/>
      <c r="I190" s="231"/>
      <c r="J190" s="231"/>
      <c r="K190"/>
    </row>
    <row r="191" spans="1:11" ht="12" customHeight="1">
      <c r="G191" s="88"/>
      <c r="H191" s="89"/>
      <c r="I191" s="231"/>
      <c r="J191" s="231"/>
      <c r="K191"/>
    </row>
    <row r="192" spans="1:11">
      <c r="A192" s="90" t="s">
        <v>199</v>
      </c>
      <c r="B192" s="92" t="s">
        <v>200</v>
      </c>
      <c r="C192" s="54"/>
      <c r="D192" s="54"/>
      <c r="E192" s="92"/>
      <c r="F192" s="52"/>
      <c r="G192" s="93"/>
      <c r="H192" s="94"/>
      <c r="I192" s="95"/>
      <c r="J192" s="95"/>
      <c r="K192"/>
    </row>
    <row r="193" spans="1:15">
      <c r="G193" s="88"/>
      <c r="H193" s="89"/>
      <c r="I193" s="231"/>
      <c r="J193" s="231"/>
      <c r="K193"/>
    </row>
    <row r="194" spans="1:15" ht="25.5">
      <c r="A194" s="85"/>
      <c r="B194" s="98"/>
      <c r="E194" s="141" t="s">
        <v>201</v>
      </c>
      <c r="F194" s="142"/>
      <c r="G194" s="88"/>
      <c r="H194" s="89"/>
      <c r="I194" s="231"/>
      <c r="J194" s="231"/>
      <c r="K194"/>
    </row>
    <row r="195" spans="1:15" ht="15">
      <c r="A195" s="85" t="s">
        <v>202</v>
      </c>
      <c r="E195" s="222" t="s">
        <v>203</v>
      </c>
      <c r="G195" s="232" t="s">
        <v>63</v>
      </c>
      <c r="H195" s="210">
        <v>252.26</v>
      </c>
      <c r="I195" s="231"/>
      <c r="J195" s="231">
        <f>H195*I195</f>
        <v>0</v>
      </c>
      <c r="K195"/>
      <c r="M195" s="13"/>
      <c r="N195" s="13"/>
      <c r="O195" s="13"/>
    </row>
    <row r="196" spans="1:15">
      <c r="A196" s="85"/>
      <c r="E196" s="141"/>
      <c r="F196" s="142"/>
      <c r="G196" s="232"/>
      <c r="H196" s="89"/>
      <c r="I196" s="231"/>
      <c r="J196" s="231"/>
      <c r="K196"/>
      <c r="M196" s="13"/>
    </row>
    <row r="197" spans="1:15">
      <c r="A197" s="90" t="s">
        <v>199</v>
      </c>
      <c r="B197" s="92" t="s">
        <v>204</v>
      </c>
      <c r="C197" s="54"/>
      <c r="D197" s="54"/>
      <c r="E197" s="92"/>
      <c r="F197" s="52"/>
      <c r="G197" s="93"/>
      <c r="H197" s="94"/>
      <c r="I197" s="95"/>
      <c r="J197" s="95"/>
      <c r="K197"/>
    </row>
    <row r="198" spans="1:15" ht="63.75">
      <c r="A198" s="85"/>
      <c r="E198" s="269" t="s">
        <v>205</v>
      </c>
      <c r="G198" s="232"/>
      <c r="H198" s="210"/>
      <c r="I198" s="231"/>
      <c r="J198" s="231"/>
      <c r="K198"/>
    </row>
    <row r="199" spans="1:15" ht="15">
      <c r="A199" s="85" t="s">
        <v>202</v>
      </c>
      <c r="E199" s="222" t="s">
        <v>206</v>
      </c>
      <c r="G199" s="232" t="s">
        <v>63</v>
      </c>
      <c r="H199" s="210">
        <v>240.27</v>
      </c>
      <c r="I199" s="231"/>
      <c r="J199" s="231">
        <f>H199*I199</f>
        <v>0</v>
      </c>
      <c r="K199"/>
      <c r="M199" s="13"/>
      <c r="N199" s="13"/>
      <c r="O199" s="13"/>
    </row>
    <row r="200" spans="1:15">
      <c r="A200" s="85"/>
      <c r="E200" s="141"/>
      <c r="F200" s="142"/>
      <c r="G200" s="232"/>
      <c r="H200" s="89"/>
      <c r="I200" s="231"/>
      <c r="J200" s="231"/>
      <c r="K200"/>
    </row>
    <row r="201" spans="1:15">
      <c r="A201" s="90" t="s">
        <v>199</v>
      </c>
      <c r="B201" s="92" t="s">
        <v>207</v>
      </c>
      <c r="C201" s="54"/>
      <c r="D201" s="54"/>
      <c r="E201" s="92"/>
      <c r="F201" s="52"/>
      <c r="G201" s="93"/>
      <c r="H201" s="94"/>
      <c r="I201" s="95"/>
      <c r="J201" s="95"/>
      <c r="K201"/>
    </row>
    <row r="202" spans="1:15" ht="51">
      <c r="A202" s="85"/>
      <c r="E202" s="269" t="s">
        <v>208</v>
      </c>
      <c r="G202" s="232"/>
      <c r="H202" s="210"/>
      <c r="I202" s="231"/>
      <c r="J202" s="231"/>
      <c r="K202"/>
    </row>
    <row r="203" spans="1:15" ht="15">
      <c r="A203" s="85" t="s">
        <v>202</v>
      </c>
      <c r="E203" s="222" t="s">
        <v>206</v>
      </c>
      <c r="G203" s="232" t="s">
        <v>63</v>
      </c>
      <c r="H203" s="210">
        <v>240.27</v>
      </c>
      <c r="I203" s="231"/>
      <c r="J203" s="231">
        <f>H203*I203</f>
        <v>0</v>
      </c>
      <c r="K203"/>
      <c r="M203" s="13"/>
      <c r="N203" s="13"/>
      <c r="O203" s="13"/>
    </row>
    <row r="204" spans="1:15">
      <c r="A204" s="85"/>
      <c r="E204" s="141"/>
      <c r="F204" s="142"/>
      <c r="G204" s="232"/>
      <c r="H204" s="89"/>
      <c r="I204" s="231"/>
      <c r="J204" s="231"/>
      <c r="K204"/>
    </row>
    <row r="205" spans="1:15">
      <c r="A205" s="90" t="s">
        <v>199</v>
      </c>
      <c r="B205" s="92" t="s">
        <v>209</v>
      </c>
      <c r="C205" s="54"/>
      <c r="D205" s="54"/>
      <c r="E205" s="92"/>
      <c r="F205" s="52"/>
      <c r="G205" s="93"/>
      <c r="H205" s="94"/>
      <c r="I205" s="95"/>
      <c r="J205" s="95"/>
      <c r="K205"/>
    </row>
    <row r="206" spans="1:15" ht="51">
      <c r="A206" s="85"/>
      <c r="E206" s="269" t="s">
        <v>208</v>
      </c>
      <c r="G206" s="232"/>
      <c r="H206" s="210"/>
      <c r="I206" s="231"/>
      <c r="J206" s="231"/>
      <c r="K206"/>
    </row>
    <row r="207" spans="1:15">
      <c r="A207" s="85" t="s">
        <v>202</v>
      </c>
      <c r="E207" s="222" t="s">
        <v>206</v>
      </c>
      <c r="G207" s="232" t="s">
        <v>20</v>
      </c>
      <c r="H207" s="210">
        <v>200</v>
      </c>
      <c r="I207" s="231"/>
      <c r="J207" s="231">
        <f>H207*I207</f>
        <v>0</v>
      </c>
      <c r="K207"/>
      <c r="M207" s="13"/>
      <c r="N207" s="13"/>
      <c r="O207" s="13"/>
    </row>
    <row r="208" spans="1:15">
      <c r="A208" s="85"/>
      <c r="E208" s="141"/>
      <c r="F208" s="142"/>
      <c r="G208" s="232"/>
      <c r="H208" s="89"/>
      <c r="I208" s="231"/>
      <c r="J208" s="231"/>
      <c r="K208"/>
    </row>
    <row r="209" spans="1:16">
      <c r="A209" s="76"/>
      <c r="B209" s="77"/>
      <c r="C209" s="78"/>
      <c r="D209" s="78"/>
      <c r="E209" s="79" t="s">
        <v>210</v>
      </c>
      <c r="F209" s="80"/>
      <c r="G209" s="81"/>
      <c r="H209" s="82"/>
      <c r="I209" s="83"/>
      <c r="J209" s="83">
        <f>SUM(J187:J208)</f>
        <v>0</v>
      </c>
      <c r="K209"/>
    </row>
    <row r="210" spans="1:16" s="23" customFormat="1" ht="15" customHeight="1">
      <c r="A210" s="76" t="s">
        <v>211</v>
      </c>
      <c r="B210" s="77"/>
      <c r="C210" s="78"/>
      <c r="D210" s="78"/>
      <c r="E210" s="79" t="s">
        <v>212</v>
      </c>
      <c r="F210" s="80"/>
      <c r="G210" s="81"/>
      <c r="H210" s="172"/>
      <c r="I210" s="83"/>
      <c r="J210" s="83"/>
      <c r="K210" s="43"/>
    </row>
    <row r="211" spans="1:16" s="16" customFormat="1" ht="12" customHeight="1">
      <c r="A211" s="106"/>
      <c r="B211" s="107"/>
      <c r="C211" s="108"/>
      <c r="D211" s="108"/>
      <c r="E211" s="109"/>
      <c r="F211" s="110"/>
      <c r="G211" s="111"/>
      <c r="H211" s="112"/>
      <c r="I211" s="113"/>
      <c r="J211" s="113"/>
      <c r="K211"/>
    </row>
    <row r="212" spans="1:16" s="16" customFormat="1" ht="12" customHeight="1">
      <c r="A212" s="106" t="s">
        <v>213</v>
      </c>
      <c r="B212" s="150" t="s">
        <v>214</v>
      </c>
      <c r="C212" s="108"/>
      <c r="D212" s="108"/>
      <c r="E212" s="109"/>
      <c r="F212" s="110"/>
      <c r="G212" s="111"/>
      <c r="H212" s="112"/>
      <c r="I212" s="113"/>
      <c r="J212" s="113"/>
      <c r="K212"/>
    </row>
    <row r="213" spans="1:16" ht="51">
      <c r="A213" s="133"/>
      <c r="B213" s="115"/>
      <c r="C213" s="116"/>
      <c r="D213" s="116"/>
      <c r="E213" s="134" t="s">
        <v>215</v>
      </c>
      <c r="F213" s="125"/>
      <c r="G213" s="120"/>
      <c r="H213" s="121"/>
      <c r="I213" s="122"/>
      <c r="J213" s="122"/>
      <c r="K213"/>
    </row>
    <row r="214" spans="1:16" s="23" customFormat="1" ht="12" customHeight="1">
      <c r="A214" s="114" t="s">
        <v>216</v>
      </c>
      <c r="B214" s="115"/>
      <c r="C214" s="116"/>
      <c r="D214" s="116"/>
      <c r="E214" s="138" t="s">
        <v>217</v>
      </c>
      <c r="F214" s="119"/>
      <c r="G214" s="130" t="s">
        <v>218</v>
      </c>
      <c r="H214" s="210">
        <v>1</v>
      </c>
      <c r="I214" s="214"/>
      <c r="J214" s="214">
        <f>H214*I214</f>
        <v>0</v>
      </c>
      <c r="K214"/>
    </row>
    <row r="215" spans="1:16" s="221" customFormat="1">
      <c r="A215" s="126"/>
      <c r="B215" s="135"/>
      <c r="C215" s="128"/>
      <c r="D215" s="128"/>
      <c r="E215" s="136"/>
      <c r="F215" s="139"/>
      <c r="G215" s="130"/>
      <c r="H215" s="131"/>
      <c r="I215" s="132"/>
      <c r="J215" s="132"/>
      <c r="K215"/>
    </row>
    <row r="216" spans="1:16" s="31" customFormat="1" ht="12" customHeight="1">
      <c r="A216" s="149" t="s">
        <v>219</v>
      </c>
      <c r="B216" s="150" t="s">
        <v>220</v>
      </c>
      <c r="C216" s="151"/>
      <c r="D216" s="190"/>
      <c r="E216" s="191"/>
      <c r="G216" s="228"/>
      <c r="H216" s="229"/>
      <c r="I216" s="214"/>
      <c r="J216" s="214"/>
      <c r="K216"/>
    </row>
    <row r="217" spans="1:16" s="221" customFormat="1" ht="59.45" customHeight="1">
      <c r="A217" s="143"/>
      <c r="B217" s="144"/>
      <c r="C217" s="145"/>
      <c r="D217" s="220"/>
      <c r="E217" s="192" t="s">
        <v>221</v>
      </c>
      <c r="F217" s="193"/>
      <c r="G217" s="228"/>
      <c r="H217" s="229"/>
      <c r="I217" s="214"/>
      <c r="J217" s="214"/>
      <c r="K217"/>
    </row>
    <row r="218" spans="1:16" s="221" customFormat="1" ht="45.6" customHeight="1">
      <c r="A218" s="143"/>
      <c r="B218" s="147"/>
      <c r="C218" s="145"/>
      <c r="D218" s="220"/>
      <c r="E218" s="270" t="s">
        <v>222</v>
      </c>
      <c r="G218" s="228"/>
      <c r="H218" s="229"/>
      <c r="I218" s="214"/>
      <c r="J218" s="214"/>
      <c r="K218"/>
    </row>
    <row r="219" spans="1:16" s="221" customFormat="1" ht="40.35" customHeight="1">
      <c r="A219" s="143"/>
      <c r="B219" s="147"/>
      <c r="C219" s="145"/>
      <c r="D219" s="220"/>
      <c r="E219" s="270" t="s">
        <v>223</v>
      </c>
      <c r="G219" s="228"/>
      <c r="H219" s="229"/>
      <c r="I219" s="214"/>
      <c r="J219" s="214"/>
      <c r="K219"/>
    </row>
    <row r="220" spans="1:16" s="221" customFormat="1">
      <c r="A220" s="215"/>
      <c r="B220" s="147"/>
      <c r="C220" s="145"/>
      <c r="D220" s="195"/>
      <c r="E220" s="196" t="s">
        <v>224</v>
      </c>
      <c r="F220" s="28"/>
      <c r="G220" s="228" t="s">
        <v>225</v>
      </c>
      <c r="H220" s="229">
        <v>2</v>
      </c>
      <c r="I220" s="214"/>
      <c r="J220" s="214">
        <f>H220*I220</f>
        <v>0</v>
      </c>
      <c r="K220"/>
      <c r="L220" s="213"/>
      <c r="N220" s="213"/>
      <c r="P220" s="213"/>
    </row>
    <row r="221" spans="1:16" s="221" customFormat="1">
      <c r="A221" s="215"/>
      <c r="B221" s="147"/>
      <c r="C221" s="145"/>
      <c r="D221" s="195"/>
      <c r="E221" s="196" t="s">
        <v>226</v>
      </c>
      <c r="F221" s="28"/>
      <c r="G221" s="228" t="s">
        <v>225</v>
      </c>
      <c r="H221" s="229">
        <v>1</v>
      </c>
      <c r="I221" s="214"/>
      <c r="J221" s="214">
        <f>H221*I221</f>
        <v>0</v>
      </c>
      <c r="K221"/>
      <c r="L221" s="213"/>
      <c r="N221" s="213"/>
      <c r="P221" s="213"/>
    </row>
    <row r="222" spans="1:16" s="221" customFormat="1">
      <c r="A222" s="215"/>
      <c r="B222" s="147"/>
      <c r="C222" s="145"/>
      <c r="D222" s="195"/>
      <c r="E222" s="196" t="s">
        <v>227</v>
      </c>
      <c r="F222" s="28"/>
      <c r="G222" s="228" t="s">
        <v>225</v>
      </c>
      <c r="H222" s="229">
        <v>6</v>
      </c>
      <c r="I222" s="214"/>
      <c r="J222" s="214">
        <f>H222*I222</f>
        <v>0</v>
      </c>
      <c r="K222"/>
      <c r="L222" s="213"/>
      <c r="N222" s="213"/>
      <c r="P222" s="213"/>
    </row>
    <row r="223" spans="1:16" s="221" customFormat="1" ht="12" customHeight="1">
      <c r="A223" s="143"/>
      <c r="B223" s="147"/>
      <c r="C223" s="145"/>
      <c r="D223" s="220"/>
      <c r="E223" s="194"/>
      <c r="G223" s="228"/>
      <c r="H223" s="229"/>
      <c r="I223" s="214"/>
      <c r="J223" s="214"/>
      <c r="K223"/>
    </row>
    <row r="224" spans="1:16" s="31" customFormat="1" ht="12" customHeight="1">
      <c r="A224" s="149" t="s">
        <v>219</v>
      </c>
      <c r="B224" s="150" t="s">
        <v>228</v>
      </c>
      <c r="C224" s="151"/>
      <c r="D224" s="190"/>
      <c r="E224" s="191"/>
      <c r="G224" s="228"/>
      <c r="H224" s="229"/>
      <c r="I224" s="214"/>
      <c r="J224" s="214"/>
      <c r="K224"/>
    </row>
    <row r="225" spans="1:11" s="221" customFormat="1" ht="76.5">
      <c r="A225" s="215"/>
      <c r="B225" s="219"/>
      <c r="C225" s="197"/>
      <c r="D225" s="220"/>
      <c r="E225" s="192" t="s">
        <v>229</v>
      </c>
      <c r="G225" s="228"/>
      <c r="H225" s="229"/>
      <c r="I225" s="214"/>
      <c r="J225" s="214"/>
      <c r="K225"/>
    </row>
    <row r="226" spans="1:11" s="221" customFormat="1">
      <c r="A226" s="154"/>
      <c r="B226" s="219"/>
      <c r="C226" s="220"/>
      <c r="D226" s="219"/>
      <c r="E226" s="227" t="s">
        <v>230</v>
      </c>
      <c r="G226" s="228" t="s">
        <v>225</v>
      </c>
      <c r="H226" s="229">
        <v>10</v>
      </c>
      <c r="I226" s="214"/>
      <c r="J226" s="214">
        <f>H226*I226</f>
        <v>0</v>
      </c>
      <c r="K226"/>
    </row>
    <row r="227" spans="1:11" s="28" customFormat="1">
      <c r="A227" s="154"/>
      <c r="B227" s="218"/>
      <c r="C227" s="216"/>
      <c r="D227" s="216"/>
      <c r="E227" s="223"/>
      <c r="F227" s="211"/>
      <c r="G227" s="232"/>
      <c r="H227" s="210"/>
      <c r="I227" s="214"/>
      <c r="J227" s="214"/>
      <c r="K227" s="27"/>
    </row>
    <row r="228" spans="1:11">
      <c r="A228" s="76"/>
      <c r="B228" s="77"/>
      <c r="C228" s="78"/>
      <c r="D228" s="78"/>
      <c r="E228" s="79" t="s">
        <v>231</v>
      </c>
      <c r="F228" s="80"/>
      <c r="G228" s="81"/>
      <c r="H228" s="82"/>
      <c r="I228" s="83"/>
      <c r="J228" s="83">
        <f>SUM(J212:J227)</f>
        <v>0</v>
      </c>
      <c r="K228"/>
    </row>
    <row r="229" spans="1:11" s="23" customFormat="1" ht="15" customHeight="1">
      <c r="A229" s="76" t="s">
        <v>232</v>
      </c>
      <c r="B229" s="77"/>
      <c r="C229" s="78"/>
      <c r="D229" s="78"/>
      <c r="E229" s="79" t="s">
        <v>233</v>
      </c>
      <c r="F229" s="80"/>
      <c r="G229" s="81"/>
      <c r="H229" s="172"/>
      <c r="I229" s="83"/>
      <c r="J229" s="83"/>
      <c r="K229" s="43"/>
    </row>
    <row r="230" spans="1:11" s="16" customFormat="1">
      <c r="A230" s="90"/>
      <c r="B230" s="91"/>
      <c r="C230" s="54"/>
      <c r="D230" s="53"/>
      <c r="E230" s="92"/>
      <c r="F230" s="52"/>
      <c r="G230" s="93"/>
      <c r="H230" s="173"/>
      <c r="I230" s="95"/>
      <c r="J230" s="95"/>
      <c r="K230" s="43"/>
    </row>
    <row r="231" spans="1:11" s="16" customFormat="1">
      <c r="A231" s="90"/>
      <c r="B231" s="91"/>
      <c r="C231" s="54"/>
      <c r="D231" s="54"/>
      <c r="E231" s="92"/>
      <c r="F231" s="52"/>
      <c r="G231" s="93"/>
      <c r="H231" s="173"/>
      <c r="I231" s="95"/>
      <c r="J231" s="95"/>
      <c r="K231" s="43"/>
    </row>
    <row r="232" spans="1:11" s="16" customFormat="1">
      <c r="A232" s="149" t="s">
        <v>234</v>
      </c>
      <c r="B232" s="91" t="s">
        <v>235</v>
      </c>
      <c r="C232" s="54"/>
      <c r="D232" s="53"/>
      <c r="E232" s="92"/>
      <c r="F232" s="52"/>
      <c r="G232" s="93"/>
      <c r="H232" s="173"/>
      <c r="I232" s="95"/>
      <c r="J232" s="95"/>
      <c r="K232" s="43"/>
    </row>
    <row r="233" spans="1:11" s="277" customFormat="1" ht="51">
      <c r="A233" s="271"/>
      <c r="B233" s="272"/>
      <c r="C233" s="273"/>
      <c r="D233" s="175"/>
      <c r="E233" s="226" t="s">
        <v>236</v>
      </c>
      <c r="F233" s="225"/>
      <c r="G233" s="274" t="s">
        <v>218</v>
      </c>
      <c r="H233" s="275">
        <v>14</v>
      </c>
      <c r="I233" s="275"/>
      <c r="J233" s="275">
        <f>H233*I233</f>
        <v>0</v>
      </c>
      <c r="K233" s="276"/>
    </row>
    <row r="234" spans="1:11" s="16" customFormat="1">
      <c r="A234" s="149" t="s">
        <v>234</v>
      </c>
      <c r="B234" s="91" t="s">
        <v>237</v>
      </c>
      <c r="C234" s="54"/>
      <c r="D234" s="53"/>
      <c r="E234" s="92"/>
      <c r="F234" s="52"/>
      <c r="G234" s="93"/>
      <c r="H234" s="173"/>
      <c r="I234" s="95"/>
      <c r="J234" s="95"/>
      <c r="K234" s="43"/>
    </row>
    <row r="235" spans="1:11" ht="63.75">
      <c r="A235" s="85"/>
      <c r="D235" s="175"/>
      <c r="E235" s="174" t="s">
        <v>238</v>
      </c>
      <c r="G235" s="88" t="s">
        <v>218</v>
      </c>
      <c r="H235" s="275">
        <v>24</v>
      </c>
      <c r="I235" s="275"/>
      <c r="J235" s="275">
        <f>H235*I235</f>
        <v>0</v>
      </c>
      <c r="K235" s="43"/>
    </row>
    <row r="236" spans="1:11" s="16" customFormat="1">
      <c r="A236" s="149" t="s">
        <v>234</v>
      </c>
      <c r="B236" s="91" t="s">
        <v>239</v>
      </c>
      <c r="C236" s="54"/>
      <c r="D236" s="53"/>
      <c r="E236" s="92"/>
      <c r="F236" s="52"/>
      <c r="G236" s="93"/>
      <c r="H236" s="173"/>
      <c r="I236" s="95"/>
      <c r="J236" s="95"/>
      <c r="K236" s="43"/>
    </row>
    <row r="237" spans="1:11" ht="63.75">
      <c r="A237" s="85"/>
      <c r="D237" s="175"/>
      <c r="E237" s="174" t="s">
        <v>240</v>
      </c>
      <c r="G237" s="88" t="s">
        <v>218</v>
      </c>
      <c r="H237" s="275">
        <v>9</v>
      </c>
      <c r="I237" s="275"/>
      <c r="J237" s="275">
        <f>H237*I237</f>
        <v>0</v>
      </c>
      <c r="K237" s="43"/>
    </row>
    <row r="238" spans="1:11" ht="12" customHeight="1">
      <c r="A238" s="149" t="s">
        <v>234</v>
      </c>
      <c r="B238" s="91" t="s">
        <v>241</v>
      </c>
      <c r="E238" s="174"/>
      <c r="G238" s="88"/>
      <c r="H238" s="176"/>
      <c r="I238" s="231"/>
      <c r="J238" s="231"/>
      <c r="K238" s="43"/>
    </row>
    <row r="239" spans="1:11" ht="51">
      <c r="A239" s="85"/>
      <c r="E239" s="174" t="s">
        <v>242</v>
      </c>
      <c r="G239" s="88" t="s">
        <v>218</v>
      </c>
      <c r="H239" s="275">
        <v>47</v>
      </c>
      <c r="I239" s="275"/>
      <c r="J239" s="275">
        <f>H239*I239</f>
        <v>0</v>
      </c>
      <c r="K239" s="43"/>
    </row>
    <row r="240" spans="1:11" ht="12" customHeight="1">
      <c r="A240" s="149" t="s">
        <v>234</v>
      </c>
      <c r="B240" s="91" t="s">
        <v>243</v>
      </c>
      <c r="E240" s="174"/>
      <c r="G240" s="88"/>
      <c r="H240" s="176"/>
      <c r="I240" s="231"/>
      <c r="J240" s="231"/>
      <c r="K240" s="43"/>
    </row>
    <row r="241" spans="1:11" ht="63.75">
      <c r="A241" s="85"/>
      <c r="E241" s="174" t="s">
        <v>244</v>
      </c>
      <c r="G241" s="88" t="s">
        <v>218</v>
      </c>
      <c r="H241" s="275">
        <v>1</v>
      </c>
      <c r="I241" s="275"/>
      <c r="J241" s="275">
        <f>H241*I241</f>
        <v>0</v>
      </c>
      <c r="K241" s="43"/>
    </row>
    <row r="242" spans="1:11" ht="12" customHeight="1">
      <c r="A242" s="85"/>
      <c r="E242" s="174"/>
      <c r="G242" s="88"/>
      <c r="H242" s="176"/>
      <c r="I242" s="231"/>
      <c r="J242" s="231"/>
      <c r="K242" s="43"/>
    </row>
    <row r="243" spans="1:11" ht="12" customHeight="1">
      <c r="A243" s="76"/>
      <c r="B243" s="77"/>
      <c r="C243" s="78"/>
      <c r="D243" s="78"/>
      <c r="E243" s="79" t="s">
        <v>245</v>
      </c>
      <c r="F243" s="80"/>
      <c r="G243" s="81"/>
      <c r="H243" s="172"/>
      <c r="I243" s="83"/>
      <c r="J243" s="83">
        <f>SUM(J231:J242)</f>
        <v>0</v>
      </c>
      <c r="K243" s="43"/>
    </row>
    <row r="244" spans="1:11" s="23" customFormat="1" ht="15" customHeight="1">
      <c r="A244" s="76" t="s">
        <v>246</v>
      </c>
      <c r="B244" s="77"/>
      <c r="C244" s="78"/>
      <c r="D244" s="78"/>
      <c r="E244" s="79" t="s">
        <v>247</v>
      </c>
      <c r="F244" s="80"/>
      <c r="G244" s="81"/>
      <c r="H244" s="172"/>
      <c r="I244" s="83"/>
      <c r="J244" s="83"/>
      <c r="K244" s="43"/>
    </row>
    <row r="245" spans="1:11" s="16" customFormat="1" ht="12" customHeight="1">
      <c r="A245" s="90"/>
      <c r="B245" s="53"/>
      <c r="C245" s="54"/>
      <c r="D245" s="54"/>
      <c r="E245" s="92"/>
      <c r="F245" s="52"/>
      <c r="G245" s="93"/>
      <c r="H245" s="173"/>
      <c r="I245" s="95"/>
      <c r="J245" s="95"/>
      <c r="K245" s="43"/>
    </row>
    <row r="246" spans="1:11" s="16" customFormat="1" ht="12" customHeight="1">
      <c r="A246" s="90" t="s">
        <v>248</v>
      </c>
      <c r="B246" s="91" t="s">
        <v>249</v>
      </c>
      <c r="C246" s="54"/>
      <c r="D246" s="54"/>
      <c r="E246" s="92"/>
      <c r="F246" s="100"/>
      <c r="G246" s="93"/>
      <c r="H246" s="173"/>
      <c r="I246" s="95"/>
      <c r="J246" s="95"/>
      <c r="K246" s="43"/>
    </row>
    <row r="247" spans="1:11" ht="38.25">
      <c r="D247" s="140"/>
      <c r="E247" s="174" t="s">
        <v>250</v>
      </c>
      <c r="F247" s="100"/>
      <c r="G247" s="88" t="s">
        <v>218</v>
      </c>
      <c r="H247" s="275">
        <v>3</v>
      </c>
      <c r="I247" s="275"/>
      <c r="J247" s="275">
        <f>H247*I247</f>
        <v>0</v>
      </c>
      <c r="K247" s="43"/>
    </row>
    <row r="248" spans="1:11">
      <c r="D248" s="179"/>
      <c r="E248" s="174"/>
      <c r="F248" s="100"/>
      <c r="G248" s="88"/>
      <c r="H248" s="170"/>
      <c r="I248" s="231"/>
      <c r="J248" s="231"/>
      <c r="K248" s="43"/>
    </row>
    <row r="249" spans="1:11" ht="12" customHeight="1">
      <c r="A249" s="85"/>
      <c r="D249" s="177"/>
      <c r="E249" s="178"/>
      <c r="G249" s="88"/>
      <c r="H249" s="170"/>
      <c r="I249" s="231"/>
      <c r="J249" s="231"/>
      <c r="K249" s="43"/>
    </row>
    <row r="250" spans="1:11" s="23" customFormat="1" ht="15" customHeight="1">
      <c r="A250" s="76"/>
      <c r="B250" s="77"/>
      <c r="C250" s="78"/>
      <c r="D250" s="78"/>
      <c r="E250" s="79" t="s">
        <v>251</v>
      </c>
      <c r="F250" s="80"/>
      <c r="G250" s="81"/>
      <c r="H250" s="172"/>
      <c r="I250" s="83"/>
      <c r="J250" s="83">
        <f>SUM(J245:J249)</f>
        <v>0</v>
      </c>
      <c r="K250" s="43"/>
    </row>
  </sheetData>
  <sheetProtection selectLockedCells="1"/>
  <phoneticPr fontId="26" type="noConversion"/>
  <pageMargins left="1.0899999999999999" right="0.7" top="0.75" bottom="0.75" header="0.3" footer="0.3"/>
  <pageSetup paperSize="9" scale="83" fitToHeight="0" orientation="landscape" r:id="rId1"/>
  <rowBreaks count="9" manualBreakCount="9">
    <brk id="25" max="12" man="1"/>
    <brk id="71" max="16383" man="1"/>
    <brk id="133" max="16383" man="1"/>
    <brk id="137" max="12" man="1"/>
    <brk id="157" max="16383" man="1"/>
    <brk id="185" max="16383" man="1"/>
    <brk id="209" max="16383" man="1"/>
    <brk id="226" max="11" man="1"/>
    <brk id="24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ulumaleEquipment xmlns="3c6c8f46-8e10-4cb0-be7e-588903923501" xsi:nil="true"/>
    <lcf76f155ced4ddcb4097134ff3c332f xmlns="3c6c8f46-8e10-4cb0-be7e-588903923501">
      <Terms xmlns="http://schemas.microsoft.com/office/infopath/2007/PartnerControls"/>
    </lcf76f155ced4ddcb4097134ff3c332f>
    <TaxCatchAll xmlns="26776bba-e584-491c-b954-1a49781f6b14" xsi:nil="true"/>
    <Status xmlns="3c6c8f46-8e10-4cb0-be7e-5889039235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67A16CDBD4FA48AF99CF0C0608D28A" ma:contentTypeVersion="17" ma:contentTypeDescription="Create a new document." ma:contentTypeScope="" ma:versionID="ec01dbe5f989e496beef3bb516942227">
  <xsd:schema xmlns:xsd="http://www.w3.org/2001/XMLSchema" xmlns:xs="http://www.w3.org/2001/XMLSchema" xmlns:p="http://schemas.microsoft.com/office/2006/metadata/properties" xmlns:ns2="3c6c8f46-8e10-4cb0-be7e-588903923501" xmlns:ns3="26776bba-e584-491c-b954-1a49781f6b14" targetNamespace="http://schemas.microsoft.com/office/2006/metadata/properties" ma:root="true" ma:fieldsID="c494fb5cf564e15ce472e33a7768964a" ns2:_="" ns3:_="">
    <xsd:import namespace="3c6c8f46-8e10-4cb0-be7e-588903923501"/>
    <xsd:import namespace="26776bba-e584-491c-b954-1a49781f6b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Status" minOccurs="0"/>
                <xsd:element ref="ns3:SharedWithUsers" minOccurs="0"/>
                <xsd:element ref="ns3:SharedWithDetails" minOccurs="0"/>
                <xsd:element ref="ns2:MediaServiceObjectDetectorVersions" minOccurs="0"/>
                <xsd:element ref="ns2:HulumaleEquip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c8f46-8e10-4cb0-be7e-5889039235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Status" ma:index="20" nillable="true" ma:displayName="Status" ma:description="Sent for NTB as Single Source" ma:format="Dropdown" ma:internalName="Status">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HulumaleEquipment" ma:index="24" nillable="true" ma:displayName="Hulumale Equipment " ma:format="Dropdown" ma:internalName="HulumaleEquip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776bba-e584-491c-b954-1a49781f6b1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4f52fc9-9f7b-413c-a459-dd9020d3313e}" ma:internalName="TaxCatchAll" ma:showField="CatchAllData" ma:web="26776bba-e584-491c-b954-1a49781f6b1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842E5B-30F1-4EC6-A78D-54CF1ECB7983}"/>
</file>

<file path=customXml/itemProps2.xml><?xml version="1.0" encoding="utf-8"?>
<ds:datastoreItem xmlns:ds="http://schemas.openxmlformats.org/officeDocument/2006/customXml" ds:itemID="{F7972284-7398-4BBF-A448-D9CE8394A3A8}"/>
</file>

<file path=customXml/itemProps3.xml><?xml version="1.0" encoding="utf-8"?>
<ds:datastoreItem xmlns:ds="http://schemas.openxmlformats.org/officeDocument/2006/customXml" ds:itemID="{3AB7F68D-8E71-4335-AD59-C815EDA69C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Ajin</dc:creator>
  <cp:keywords/>
  <dc:description/>
  <cp:lastModifiedBy>Fathimath Shafia</cp:lastModifiedBy>
  <cp:revision/>
  <dcterms:created xsi:type="dcterms:W3CDTF">1997-08-04T14:16:05Z</dcterms:created>
  <dcterms:modified xsi:type="dcterms:W3CDTF">2026-09-03T10:41:05Z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0x010100A467A16CDBD4FA48AF99CF0C0608D28A</vt:lpwstr>
  </property>
  <property fmtid="{D5CDD505-2E9C-101B-9397-08002B2CF9AE}" pid="3" name="MediaServiceImageTags">
    <vt:lpwstr/>
  </property>
</Properties>
</file>