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ThisWorkbook" defaultThemeVersion="124226"/>
  <mc:AlternateContent xmlns:mc="http://schemas.openxmlformats.org/markup-compatibility/2006">
    <mc:Choice Requires="x15">
      <x15ac:absPath xmlns:x15ac="http://schemas.microsoft.com/office/spreadsheetml/2010/11/ac" url="https://d.docs.live.net/a075d4e00db5965b/Work Related/Hatch Design/Drawing Projects/Hatch Drawings 2025/IGMH-Pediatric ward/"/>
    </mc:Choice>
  </mc:AlternateContent>
  <xr:revisionPtr revIDLastSave="0" documentId="8_{7C93F7A2-FCED-45D3-A6DA-7F74F6E506B5}" xr6:coauthVersionLast="47" xr6:coauthVersionMax="47" xr10:uidLastSave="{00000000-0000-0000-0000-000000000000}"/>
  <bookViews>
    <workbookView xWindow="-120" yWindow="-120" windowWidth="29040" windowHeight="15720" firstSheet="2" activeTab="2" xr2:uid="{00000000-000D-0000-FFFF-FFFF00000000}"/>
  </bookViews>
  <sheets>
    <sheet name="Sheet1" sheetId="8" r:id="rId1"/>
    <sheet name="Sheet2" sheetId="2" r:id="rId2"/>
    <sheet name="BOQ" sheetId="1" r:id="rId3"/>
  </sheets>
  <definedNames>
    <definedName name="_xlnm.Print_Area" localSheetId="2">BOQ!$A$1:$G$301</definedName>
    <definedName name="_xlnm.Print_Area" localSheetId="1">Sheet2!$B$2:$G$24</definedName>
    <definedName name="_xlnm.Print_Titles" localSheetId="2">BOQ!$4:$4</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1" i="1" l="1"/>
  <c r="G242" i="1"/>
  <c r="G243" i="1"/>
  <c r="G244" i="1"/>
  <c r="G245" i="1"/>
  <c r="G246" i="1"/>
  <c r="G247" i="1"/>
  <c r="G169" i="1"/>
  <c r="G111" i="1"/>
  <c r="G88" i="1"/>
  <c r="G115" i="1"/>
  <c r="G168" i="1"/>
  <c r="G167" i="1"/>
  <c r="G166" i="1"/>
  <c r="D114" i="1"/>
  <c r="G114" i="1" s="1"/>
  <c r="G110" i="1"/>
  <c r="G109" i="1"/>
  <c r="G87" i="1"/>
  <c r="G70" i="1"/>
  <c r="G72" i="1" s="1"/>
  <c r="G217" i="1"/>
  <c r="G212" i="1"/>
  <c r="D130" i="1"/>
  <c r="D143" i="1" s="1"/>
  <c r="G250" i="1"/>
  <c r="G171" i="1"/>
  <c r="D222" i="1"/>
  <c r="D221" i="1"/>
  <c r="G85" i="1"/>
  <c r="G234" i="1"/>
  <c r="G199" i="1"/>
  <c r="G204" i="1"/>
  <c r="G224" i="1"/>
  <c r="G223" i="1"/>
  <c r="G84" i="1"/>
  <c r="G108" i="1" l="1"/>
  <c r="G239" i="1"/>
  <c r="G240" i="1"/>
  <c r="G216" i="1"/>
  <c r="G210" i="1"/>
  <c r="G211" i="1"/>
  <c r="G165" i="1" l="1"/>
  <c r="G164" i="1"/>
  <c r="G163" i="1"/>
  <c r="G83" i="1"/>
  <c r="G238" i="1"/>
  <c r="G237" i="1"/>
  <c r="G101" i="1" l="1"/>
  <c r="G300" i="1" l="1"/>
  <c r="G298" i="1"/>
  <c r="G284" i="1"/>
  <c r="G283" i="1"/>
  <c r="C16" i="2"/>
  <c r="C15" i="2"/>
  <c r="C14" i="2"/>
  <c r="C13" i="2"/>
  <c r="C12" i="2"/>
  <c r="C11" i="2"/>
  <c r="C10" i="2"/>
  <c r="C9" i="2"/>
  <c r="C8" i="2"/>
  <c r="G104" i="1"/>
  <c r="G117" i="1" s="1"/>
  <c r="G267" i="1"/>
  <c r="G236" i="1"/>
  <c r="G235" i="1"/>
  <c r="G233" i="1"/>
  <c r="G232" i="1"/>
  <c r="G270" i="1" l="1"/>
  <c r="F16" i="2" s="1"/>
  <c r="F11" i="2"/>
  <c r="G222" i="1" l="1"/>
  <c r="G221" i="1"/>
  <c r="G215" i="1"/>
  <c r="G209" i="1"/>
  <c r="G208" i="1"/>
  <c r="G203" i="1"/>
  <c r="G202" i="1"/>
  <c r="G198" i="1"/>
  <c r="G195" i="1"/>
  <c r="G162" i="1"/>
  <c r="G161" i="1"/>
  <c r="G160" i="1"/>
  <c r="G159" i="1"/>
  <c r="G158" i="1"/>
  <c r="G157" i="1"/>
  <c r="G254" i="1" l="1"/>
  <c r="F15" i="2" s="1"/>
  <c r="G173" i="1"/>
  <c r="F14" i="2" s="1"/>
  <c r="G143" i="1"/>
  <c r="G142" i="1"/>
  <c r="G130" i="1"/>
  <c r="G86" i="1"/>
  <c r="G82" i="1"/>
  <c r="G92" i="1" l="1"/>
  <c r="F10" i="2" s="1"/>
  <c r="G147" i="1"/>
  <c r="F13" i="2" s="1"/>
  <c r="G132" i="1"/>
  <c r="F12" i="2" s="1"/>
  <c r="G297" i="1" l="1"/>
  <c r="G296" i="1"/>
  <c r="G295" i="1"/>
  <c r="G294" i="1"/>
  <c r="G293" i="1"/>
  <c r="G292" i="1"/>
  <c r="G291" i="1"/>
  <c r="G290" i="1"/>
  <c r="G289" i="1"/>
  <c r="G282" i="1"/>
  <c r="G281" i="1"/>
  <c r="G280" i="1"/>
  <c r="G279" i="1"/>
  <c r="G278" i="1"/>
  <c r="G277" i="1"/>
  <c r="G276" i="1"/>
  <c r="G275" i="1"/>
  <c r="G274" i="1"/>
  <c r="G60" i="1"/>
  <c r="G62" i="1" s="1"/>
  <c r="F8" i="2" l="1"/>
  <c r="G285" i="1"/>
  <c r="G301" i="1"/>
  <c r="F9" i="2"/>
  <c r="C18" i="2"/>
  <c r="C17" i="2"/>
  <c r="F17" i="2" l="1"/>
  <c r="F18" i="2"/>
  <c r="C7" i="2" l="1"/>
  <c r="B2" i="2" l="1"/>
  <c r="B4" i="8" s="1"/>
  <c r="I20" i="2" l="1"/>
  <c r="G25" i="1"/>
  <c r="G32" i="1"/>
  <c r="G52" i="1" l="1"/>
  <c r="F7" i="2" s="1"/>
  <c r="F20" i="2" l="1"/>
  <c r="F21" i="2" s="1"/>
  <c r="F22" i="2" l="1"/>
</calcChain>
</file>

<file path=xl/sharedStrings.xml><?xml version="1.0" encoding="utf-8"?>
<sst xmlns="http://schemas.openxmlformats.org/spreadsheetml/2006/main" count="420" uniqueCount="296">
  <si>
    <t xml:space="preserve"> </t>
  </si>
  <si>
    <t>IGMH HOSPITAL</t>
  </si>
  <si>
    <t>SUMMARY OF BILLS OF QUANTITIES</t>
  </si>
  <si>
    <t>BILL No.</t>
  </si>
  <si>
    <t xml:space="preserve">DESCRIPTION </t>
  </si>
  <si>
    <t>QUOTATION No.</t>
  </si>
  <si>
    <t>DATE</t>
  </si>
  <si>
    <t>AMOUNT</t>
  </si>
  <si>
    <t>TOTAL</t>
  </si>
  <si>
    <t>GST 8%</t>
  </si>
  <si>
    <t>GRAND TOTAL</t>
  </si>
  <si>
    <t>PROPOSED PEDIATRIC WARD EXTENSION - WING B</t>
  </si>
  <si>
    <t>(Existing Building Revovation)</t>
  </si>
  <si>
    <t>Item</t>
  </si>
  <si>
    <t>Description</t>
  </si>
  <si>
    <t>Unit</t>
  </si>
  <si>
    <t>QTY</t>
  </si>
  <si>
    <t>LABOUR RATE</t>
  </si>
  <si>
    <t>MATERIAL RATE</t>
  </si>
  <si>
    <t>TOTAL AMOUNT</t>
  </si>
  <si>
    <t>Bill NO: 1</t>
  </si>
  <si>
    <t>PRELIMINARIES</t>
  </si>
  <si>
    <t xml:space="preserve"> General Notes</t>
  </si>
  <si>
    <t>1)</t>
  </si>
  <si>
    <t>Abbreviations</t>
  </si>
  <si>
    <t>m - meter</t>
  </si>
  <si>
    <t>Nr - numbers</t>
  </si>
  <si>
    <t>m3 - cubic meter</t>
  </si>
  <si>
    <t>m2 - square meter</t>
  </si>
  <si>
    <t>Lm - Linear meter</t>
  </si>
  <si>
    <t>t - tonnes</t>
  </si>
  <si>
    <t>md - including</t>
  </si>
  <si>
    <t>mm - millimeter</t>
  </si>
  <si>
    <t>dia - diameter</t>
  </si>
  <si>
    <t>SS - Stainless Steel</t>
  </si>
  <si>
    <t>GI - Galvanised Iron</t>
  </si>
  <si>
    <t>Site Management Costs</t>
  </si>
  <si>
    <t>1.2.1</t>
  </si>
  <si>
    <t>Allow for all on and off site management cost</t>
  </si>
  <si>
    <t>including costs of foreman and assistants,</t>
  </si>
  <si>
    <t>item</t>
  </si>
  <si>
    <t>temporary services, telephone,fax, hoardings</t>
  </si>
  <si>
    <t>and similar.</t>
  </si>
  <si>
    <t>Clean - up</t>
  </si>
  <si>
    <t>1.3.1</t>
  </si>
  <si>
    <t>Allow for clean - up of completed works and site</t>
  </si>
  <si>
    <t>upon completion.</t>
  </si>
  <si>
    <t>GENERAL</t>
  </si>
  <si>
    <t>(a) Rates shall include for: cleaning out cavities,</t>
  </si>
  <si>
    <t>forming rebated reveals and pointing and</t>
  </si>
  <si>
    <t>cleaning down to reveals where necessary;</t>
  </si>
  <si>
    <t>fractional size blocks, all necessary machine</t>
  </si>
  <si>
    <t>cutting, cutting or forming chases or edges of</t>
  </si>
  <si>
    <t>floor slabs, cutting or leaving holes and</t>
  </si>
  <si>
    <t>openings as recesses for and building in pipes,</t>
  </si>
  <si>
    <t>conduits, sleeves and similar as required for all</t>
  </si>
  <si>
    <t>trades; leaving surfaces rough or raking out</t>
  </si>
  <si>
    <t>joints for plastering and flashings, bedding</t>
  </si>
  <si>
    <t>frames or plates, building in joists, bearers or</t>
  </si>
  <si>
    <t>similar, temporary supports to openings,</t>
  </si>
  <si>
    <t>templates, reinforcement in walls and for all</t>
  </si>
  <si>
    <t>necessary making good</t>
  </si>
  <si>
    <r>
      <t xml:space="preserve">TOTAL OF BILL NO. 01 (PRELIMINARIES)                                      </t>
    </r>
    <r>
      <rPr>
        <b/>
        <i/>
        <sz val="10"/>
        <rFont val="Arial"/>
        <family val="2"/>
      </rPr>
      <t xml:space="preserve">   (CARRIED OVER TO THE GENERAL SUMMARY)</t>
    </r>
  </si>
  <si>
    <t>Bill No: 02</t>
  </si>
  <si>
    <t>Demolition Work</t>
  </si>
  <si>
    <t>General</t>
  </si>
  <si>
    <t>a</t>
  </si>
  <si>
    <t>Demolition of mentined locations and dispatch all debris, clearing and dispose all unwanted materials away from site and prepare site ready for proposed construction.</t>
  </si>
  <si>
    <t>b</t>
  </si>
  <si>
    <t xml:space="preserve">Rate shall include demolishing, dismantling and removing with the minimim damage to the structure, temprary supporting protecting existing works, property against damage, dust and weather and spraying water periodically to reduce the amount of dust </t>
  </si>
  <si>
    <t>2.2.1</t>
  </si>
  <si>
    <t>Demolish Wall (includes removal Tiles/Granite,Vinyl, doors,windows,plumbing,fixtures,electrical wirirng and ceiling., etc…</t>
  </si>
  <si>
    <r>
      <t xml:space="preserve">TOTAL OF BILL NO. 02 (Demolition Work)                                         </t>
    </r>
    <r>
      <rPr>
        <b/>
        <i/>
        <sz val="12"/>
        <rFont val="Arial"/>
        <family val="2"/>
      </rPr>
      <t xml:space="preserve">  </t>
    </r>
    <r>
      <rPr>
        <b/>
        <i/>
        <sz val="10"/>
        <rFont val="Arial"/>
        <family val="2"/>
      </rPr>
      <t xml:space="preserve"> (CARRIED OVER TO THE GENERAL SUMMARY)</t>
    </r>
  </si>
  <si>
    <t>Bill No: 03</t>
  </si>
  <si>
    <t>Stud Wal system</t>
  </si>
  <si>
    <t>a )Rates shall include for cleaning out cavities, forming rebated reveals and pointing and cleaning down to  reveals where necessary; fractional size blocks, all necessary machine cutting, cutting or forming chases or edges of  floor slabs.</t>
  </si>
  <si>
    <t>b )Cutting or leaving holes and openings as recesses for and building in pipes, conduits , sleeves and similar as required for all trades; leaving surfaces rough or raking out joints for  plastering and flashings, bedding frames or plates, building in joints.</t>
  </si>
  <si>
    <t>c</t>
  </si>
  <si>
    <t>Rate shall include all Stud wall framing like Top Track,Bottom Track, Vertical and support Tracks.</t>
  </si>
  <si>
    <t>d</t>
  </si>
  <si>
    <t xml:space="preserve">Rate shall include Cement board/Shera Board,screws, joint tape and insluation </t>
  </si>
  <si>
    <t>Stud Wal system for PAEDS PLAY AREA room &amp; diaper change room</t>
  </si>
  <si>
    <r>
      <rPr>
        <sz val="8"/>
        <rFont val="Arial"/>
        <family val="2"/>
      </rPr>
      <t>m</t>
    </r>
    <r>
      <rPr>
        <vertAlign val="superscript"/>
        <sz val="8"/>
        <rFont val="Arial"/>
        <family val="2"/>
      </rPr>
      <t>2</t>
    </r>
  </si>
  <si>
    <r>
      <t xml:space="preserve">TOTAL OF BILL NO. 03 (Stud Wal system)                                         </t>
    </r>
    <r>
      <rPr>
        <b/>
        <i/>
        <sz val="12"/>
        <rFont val="Arial"/>
        <family val="2"/>
      </rPr>
      <t xml:space="preserve">  </t>
    </r>
    <r>
      <rPr>
        <b/>
        <i/>
        <sz val="10"/>
        <rFont val="Arial"/>
        <family val="2"/>
      </rPr>
      <t xml:space="preserve"> (CARRIED OVER TO THE GENERAL SUMMARY)</t>
    </r>
  </si>
  <si>
    <t>Bill No: 04</t>
  </si>
  <si>
    <t>Door &amp; Windows</t>
  </si>
  <si>
    <t xml:space="preserve">a </t>
  </si>
  <si>
    <t>Rates shall include for locks, latches, closers, push plates, pull handles, bolts, kick plates, hinges and all door &amp; window hardware.</t>
  </si>
  <si>
    <t>Rates shall include for door frames and window frames, mullions, transoms, trims, glazing, tinting, timber panels, boardings, framing, lining, fastenings and all fixings and installation.</t>
  </si>
  <si>
    <t>All door and window frames and panels shall be as specified in the drawing</t>
  </si>
  <si>
    <t>The contractor shall take delivery and fixing.</t>
  </si>
  <si>
    <t>4.2.1</t>
  </si>
  <si>
    <t>D1</t>
  </si>
  <si>
    <t>nr</t>
  </si>
  <si>
    <t>4.2.2</t>
  </si>
  <si>
    <t>D2</t>
  </si>
  <si>
    <t>4.2.3</t>
  </si>
  <si>
    <t>D3</t>
  </si>
  <si>
    <t>4.2.4</t>
  </si>
  <si>
    <t>D4</t>
  </si>
  <si>
    <t>4.2.5</t>
  </si>
  <si>
    <t>W1</t>
  </si>
  <si>
    <t>4.2.6</t>
  </si>
  <si>
    <t>W2</t>
  </si>
  <si>
    <t>4.2.7</t>
  </si>
  <si>
    <t>FG1</t>
  </si>
  <si>
    <r>
      <t xml:space="preserve">TOTAL OF BILL NO. 04 (Door &amp; Windows)                                         </t>
    </r>
    <r>
      <rPr>
        <b/>
        <i/>
        <sz val="12"/>
        <rFont val="Arial"/>
        <family val="2"/>
      </rPr>
      <t xml:space="preserve">  </t>
    </r>
    <r>
      <rPr>
        <b/>
        <i/>
        <sz val="10"/>
        <rFont val="Arial"/>
        <family val="2"/>
      </rPr>
      <t xml:space="preserve"> (CARRIED OVER TO THE GENERAL SUMMARY)</t>
    </r>
  </si>
  <si>
    <t>Bill No: 05</t>
  </si>
  <si>
    <t>Floor &amp; Wall Finishing</t>
  </si>
  <si>
    <t>Rates shall include for:motar,  fixing, bedding, grouting, and pointing materials; making good around pipes, sanitary fixtures, and similar; cleaning down and polishing.</t>
  </si>
  <si>
    <t>Tiles to be fixed with Tile Adhesive Cement.</t>
  </si>
  <si>
    <t>Rates shall include for mitre joints for projected edjes.</t>
  </si>
  <si>
    <t>Sreeding</t>
  </si>
  <si>
    <t>5.2.1</t>
  </si>
  <si>
    <t>Smooth Motor (Self Leveling)</t>
  </si>
  <si>
    <t>Floor Tiling</t>
  </si>
  <si>
    <t>5.3.1</t>
  </si>
  <si>
    <t>VINYL MEDICAL GRADE FLOORING (Including Setin Cove Skirting) Materila to be provided by IGMH</t>
  </si>
  <si>
    <r>
      <rPr>
        <sz val="8"/>
        <color theme="1"/>
        <rFont val="Arial"/>
        <family val="2"/>
      </rPr>
      <t>m</t>
    </r>
    <r>
      <rPr>
        <vertAlign val="superscript"/>
        <sz val="8"/>
        <color theme="1"/>
        <rFont val="Arial"/>
        <family val="2"/>
      </rPr>
      <t>2</t>
    </r>
  </si>
  <si>
    <t>Wall Tiling</t>
  </si>
  <si>
    <t>5.4.1</t>
  </si>
  <si>
    <t>ANTIMICROBIAL WALL PANEL (BIOMAX OR SIMILAR) Materila to be provided by IGMH</t>
  </si>
  <si>
    <t>5.4.3</t>
  </si>
  <si>
    <t>PVC UV DESIGN SHEETS 4X8 FEET</t>
  </si>
  <si>
    <t>5.4.4</t>
  </si>
  <si>
    <t>WPC WALL PANNELS- WALNUT- BOTTOM HALF HEIGHT</t>
  </si>
  <si>
    <t xml:space="preserve">WPC WALL PANNELS- WHITE- TOP HALF HEIGHT </t>
  </si>
  <si>
    <t>WALL PAINTING &amp; Wall Paper in kids room</t>
  </si>
  <si>
    <t>5.5.1</t>
  </si>
  <si>
    <t>Wall Paper</t>
  </si>
  <si>
    <t>5.5.2</t>
  </si>
  <si>
    <t>Wall painting- PASTEL COLOR THEM PAINT AS PER CONSULTANT APPROVAL</t>
  </si>
  <si>
    <r>
      <t xml:space="preserve">TOTAL OF BILL NO. 05 (Floor &amp; Wall Finishing)                                         </t>
    </r>
    <r>
      <rPr>
        <b/>
        <i/>
        <sz val="12"/>
        <rFont val="Arial"/>
        <family val="2"/>
      </rPr>
      <t xml:space="preserve">  </t>
    </r>
    <r>
      <rPr>
        <b/>
        <i/>
        <sz val="10"/>
        <rFont val="Arial"/>
        <family val="2"/>
      </rPr>
      <t xml:space="preserve"> (CARRIED OVER TO THE GENERAL SUMMARY)</t>
    </r>
  </si>
  <si>
    <t>Bill No: 06</t>
  </si>
  <si>
    <t>Decoration</t>
  </si>
  <si>
    <t>Rates shall include for: the provision, erection and removal of scaffolding, preparation, rubbing down between coats and similar work, the protection and/or masking floors, fittings and similar work, removing and replacing door and window</t>
  </si>
  <si>
    <t>All painting work shall be carried in accordance with the Specifications</t>
  </si>
  <si>
    <t>Paint system shall be approved paint from client and consultant.</t>
  </si>
  <si>
    <t>Internal surfaces of wall shall be smooth putty finishing.</t>
  </si>
  <si>
    <t>e</t>
  </si>
  <si>
    <t>Puttying and sanding process should allow add or omit depending on the conditions of the surface.</t>
  </si>
  <si>
    <t>f</t>
  </si>
  <si>
    <t>Emulsion paint finish on cement plastered walls and concrete column, sides and soffits of beam and soffits of slab surfaces as specified. Exterior walls should be applied with weather proof paint. 1 coat of wall sealer, 2 coats of paint. Interior surfaces 1 coat of wall sealer, 2 coats of Putty and 2 coats of paint. Soffits of the Slab to be grinded before painting.Soffits of the slab with 1 coat of wall sealer, 2 coats of Wall putty, and 2 coats of Paint.Ceilings with 1 coat of wall sealer, 2 coats of Wall putty, and 2 coats of Paint.</t>
  </si>
  <si>
    <t>g</t>
  </si>
  <si>
    <t>The colour brand should be Nippon or an equilant brand.Colour of paint shall be decided by the architect or consultant</t>
  </si>
  <si>
    <t>Putty &amp; Painting</t>
  </si>
  <si>
    <t>6.2.3</t>
  </si>
  <si>
    <t>Putty &amp; Painting on ceiling / sofits of slab</t>
  </si>
  <si>
    <r>
      <t xml:space="preserve">TOTAL OF BILL NO. 06 (Decoration)                                         </t>
    </r>
    <r>
      <rPr>
        <b/>
        <i/>
        <sz val="12"/>
        <rFont val="Arial"/>
        <family val="2"/>
      </rPr>
      <t xml:space="preserve">  </t>
    </r>
    <r>
      <rPr>
        <b/>
        <i/>
        <sz val="10"/>
        <rFont val="Arial"/>
        <family val="2"/>
      </rPr>
      <t xml:space="preserve"> (CARRIED OVER TO THE GENERAL SUMMARY)</t>
    </r>
  </si>
  <si>
    <t>Bill No: 07</t>
  </si>
  <si>
    <t>Ceiling</t>
  </si>
  <si>
    <t>Internal ceiling areas are of 9mm thick Fiber Plaster Booard fixed on to GI Ceiling framework system and finished with Matte White Emulsion Paint after smooth putty finish.</t>
  </si>
  <si>
    <t xml:space="preserve">External ceiling areas are of 6mm thick Cement Booard fixed on to standard internal aluminium hollow square bar 1"x2" framework and finished with Matte White Emulsion Paint after smoothing joints and edjes. </t>
  </si>
  <si>
    <t>Box up for conceiling AC pipes to indoor unit height and hotwater pipes 50mm below beam bottom with standard internal  aluminium hollow square bar 1"x2" framework and 9mm thick plasterboard, finished with respective emulsion paint on smooth putty surface as per the drawings</t>
  </si>
  <si>
    <t>Rates shall include for removing, replace, framing, fixing and all other works.</t>
  </si>
  <si>
    <t>Plaster Board Ceiling</t>
  </si>
  <si>
    <t>7.2.1</t>
  </si>
  <si>
    <t xml:space="preserve">9mm Mineral Fiber/ACOUSTIC  ceiling Board grid ceiling </t>
  </si>
  <si>
    <t>7.2.2</t>
  </si>
  <si>
    <t xml:space="preserve">9mm Gypsum Board ceiling  </t>
  </si>
  <si>
    <r>
      <t xml:space="preserve">TOTAL OF BILL NO. 07 (Ceiling)                                                    </t>
    </r>
    <r>
      <rPr>
        <b/>
        <i/>
        <sz val="12"/>
        <rFont val="Arial"/>
        <family val="2"/>
      </rPr>
      <t xml:space="preserve">  </t>
    </r>
    <r>
      <rPr>
        <b/>
        <i/>
        <sz val="10"/>
        <rFont val="Arial"/>
        <family val="2"/>
      </rPr>
      <t xml:space="preserve"> (CARRIED OVER TO THE GENERAL SUMMARY)</t>
    </r>
  </si>
  <si>
    <t>Bill No: 08</t>
  </si>
  <si>
    <t>Partition &amp; Furniture works</t>
  </si>
  <si>
    <t>Rates shall include for: screws, nails and fixing or supporting clips, and all other works to re-install the  equipment and cabinet.</t>
  </si>
  <si>
    <t>Rates shall include for: installation of  Cabinets, as shown in the detail cabinet drawings.</t>
  </si>
  <si>
    <t>Rates shall include all pipe work, electrical wiring, insulation, re-install the  equipment and cabinet.</t>
  </si>
  <si>
    <t>Furnitures</t>
  </si>
  <si>
    <t>8.2.1</t>
  </si>
  <si>
    <t xml:space="preserve">Headboard Panel </t>
  </si>
  <si>
    <t>8.2.2</t>
  </si>
  <si>
    <t>Nurse Counter - F1</t>
  </si>
  <si>
    <t>8.2.3</t>
  </si>
  <si>
    <t>Nurse Counter Cabinet- F2  (including Sink &amp; tap)</t>
  </si>
  <si>
    <t>8.2.4</t>
  </si>
  <si>
    <t xml:space="preserve">Dirty Utility  Counter - F3 (inc. Sink &amp; Backsplash)  </t>
  </si>
  <si>
    <t>8.2.5</t>
  </si>
  <si>
    <t>Clean Utility Counter - F4</t>
  </si>
  <si>
    <t>8.2.6</t>
  </si>
  <si>
    <t>Medicine Store cupboard set-F5</t>
  </si>
  <si>
    <t>8.2.7</t>
  </si>
  <si>
    <t>Pantry Cupboard - F6  (inc. Sink &amp; Backsplash)</t>
  </si>
  <si>
    <t>8.2.8</t>
  </si>
  <si>
    <t>Nurse Room Cupboard- F7</t>
  </si>
  <si>
    <t>8.2.9</t>
  </si>
  <si>
    <t>Treatmant Room Cupboard - F8</t>
  </si>
  <si>
    <t>8.2.10</t>
  </si>
  <si>
    <t>Treatmant Room Cupboard - F9</t>
  </si>
  <si>
    <t>8.2.11</t>
  </si>
  <si>
    <t>Treatmant Room Cupboard - F10</t>
  </si>
  <si>
    <t>8.2.12</t>
  </si>
  <si>
    <t>Diaper change room Cupboard - F11</t>
  </si>
  <si>
    <t>8.2.13</t>
  </si>
  <si>
    <t>Roller Blinds</t>
  </si>
  <si>
    <t>Hospital grade Curtain with square we design on th top 18', including alumium teack system, curtain size 5500x2300, Materila should be approved by IGMH</t>
  </si>
  <si>
    <r>
      <t xml:space="preserve">TOTAL OF BILL NO. 08 (Partition &amp; Furniture works)                                         </t>
    </r>
    <r>
      <rPr>
        <b/>
        <i/>
        <sz val="12"/>
        <rFont val="Arial"/>
        <family val="2"/>
      </rPr>
      <t xml:space="preserve">  </t>
    </r>
    <r>
      <rPr>
        <b/>
        <i/>
        <sz val="10"/>
        <rFont val="Arial"/>
        <family val="2"/>
      </rPr>
      <t xml:space="preserve"> (CARRIED OVER TO THE GENERAL SUMMARY)</t>
    </r>
  </si>
  <si>
    <t>Bill No: 09</t>
  </si>
  <si>
    <t>Electrical &amp; Mechnical Works</t>
  </si>
  <si>
    <t xml:space="preserve"> Design, provide and install electrical network for the entire building complete in accordance the design and to standards set by the local governing bodies as per the given layout.</t>
  </si>
  <si>
    <t>Contractor shall get approval from the Engineer for electrical fittings before installation.</t>
  </si>
  <si>
    <t>All lighting and power circuits shall be wired with cu/pvc 2.5mm2 cables in 25mm dia conduit.</t>
  </si>
  <si>
    <t>Contractor shall get the approval for position of fittings indicated in drawings from Engineer before commencing the work.</t>
  </si>
  <si>
    <t>Rates shall include for;</t>
  </si>
  <si>
    <t>(i) Screws, nails, bolts, nuts, standard cable fixing or supporting clips, brackets, straps, rivets, plugs and all incidental accessories.</t>
  </si>
  <si>
    <t>(ii) Rates for electrical isolators, conduits, fittings, equipment and similar items shall include for: all fixings to various building surfaces.</t>
  </si>
  <si>
    <t>(iii) Electrical isolators, conduits, fittings, equipment and similar items shall include for: all fixings to various building surfaces.</t>
  </si>
  <si>
    <t>A light point is measured including conduit, wiring, earthing, switches etc. all as required and as specified.</t>
  </si>
  <si>
    <t>The Contractor shall provide detailed and complete set of shop drawings for all the works in this section.</t>
  </si>
  <si>
    <t>h</t>
  </si>
  <si>
    <t>Each fitting shall include bulbs, internal wiring, hanging and fixing material and be complete without any additional item/material being required to make it so.</t>
  </si>
  <si>
    <t>i</t>
  </si>
  <si>
    <t>Each Light/ light fixture and its switch is measured as one  point; similarly each fan or each socket outlet is measured as one point</t>
  </si>
  <si>
    <t>j</t>
  </si>
  <si>
    <t>The panel boards supplied and installed under this contract shall be complete with all the requires accessories such as neutral bars, earth bars, fixing material……etc.</t>
  </si>
  <si>
    <t>ELECTRICAL BOARDS</t>
  </si>
  <si>
    <t>Complete installation, including for all connections, earthing, painting, testing and similar of:</t>
  </si>
  <si>
    <t>Main cable, cut-off fuse and other accessories to the ground floor to electrical engineers specification</t>
  </si>
  <si>
    <t>Please use RCCB as brakers</t>
  </si>
  <si>
    <r>
      <t>Electrical boards complete including wiring, enclosures, conduits, ducts, contactors,</t>
    </r>
    <r>
      <rPr>
        <b/>
        <sz val="10"/>
        <rFont val="Arial"/>
        <family val="2"/>
      </rPr>
      <t>RCCB</t>
    </r>
    <r>
      <rPr>
        <sz val="10"/>
        <rFont val="Arial"/>
        <family val="2"/>
      </rPr>
      <t xml:space="preserve"> breakers, earthing etc. to Engineer's approval</t>
    </r>
  </si>
  <si>
    <t>Distribution Board (Light DB,Power DB,UPS DB &amp; AC Power DB) TO BE USED EXISTING DB</t>
  </si>
  <si>
    <t>Cable Tray</t>
  </si>
  <si>
    <t>LIGHTING &amp; FANS</t>
  </si>
  <si>
    <t>20W - 220x220(220∅) LED PANEL</t>
  </si>
  <si>
    <t>48W - 600x600 LED PANEL</t>
  </si>
  <si>
    <t>5W - LED NIGHT LIGHT FLUSH TO WALL- @300MM (Existing one replacing)</t>
  </si>
  <si>
    <t>SWITCHES</t>
  </si>
  <si>
    <t>1 GANG SWITCH-including head board light</t>
  </si>
  <si>
    <t>2 GANG SWITCH</t>
  </si>
  <si>
    <t>4 GANG SWITCH</t>
  </si>
  <si>
    <t>5W - LED NIGHT LIGHT switch</t>
  </si>
  <si>
    <t>EXISTING SWITCHES FACEPLATE TO BE RENEWED WITH NEW SWITCHES INCLUDING BOX (IF NOT MATHCING), TO BE APPROVED BY CONSULTANT/CLIENT.</t>
  </si>
  <si>
    <t>POWER POINTS - Only for head board</t>
  </si>
  <si>
    <t xml:space="preserve">2x2 GANG 13A SOCKET OUTLET </t>
  </si>
  <si>
    <t>2x2 GANG 13A SOCKET OUTLET including UPS sockets</t>
  </si>
  <si>
    <t>EXISTING SOCKETS FACEPLATE TO BE RENEWED WITH MULTI SOCKETS INCLUDING BOX (IF NOT MATHCING), TO BE APPROVED BY CONSULTANT/CLIENT.</t>
  </si>
  <si>
    <t>ELECTRICAL WIRING</t>
  </si>
  <si>
    <t>Electrical wiring with copper conductor cable in conduits in walls and concrete  as per government regulations.</t>
  </si>
  <si>
    <r>
      <t>Wiring to Lights and Fans with 2.5mm²</t>
    </r>
    <r>
      <rPr>
        <sz val="10"/>
        <rFont val="Times New Roman"/>
        <family val="1"/>
      </rPr>
      <t xml:space="preserve"> cables.</t>
    </r>
  </si>
  <si>
    <r>
      <t>Wiring to Power Outlets with 2.5mm</t>
    </r>
    <r>
      <rPr>
        <sz val="10"/>
        <rFont val="Arial"/>
        <family val="2"/>
      </rPr>
      <t>²</t>
    </r>
    <r>
      <rPr>
        <sz val="10"/>
        <rFont val="Times New Roman"/>
        <family val="1"/>
      </rPr>
      <t xml:space="preserve"> cables.</t>
    </r>
  </si>
  <si>
    <t>Wiring to to UPS Distribution board</t>
  </si>
  <si>
    <r>
      <rPr>
        <sz val="10"/>
        <color rgb="FFFF0000"/>
        <rFont val="Arial"/>
        <family val="2"/>
      </rPr>
      <t>Wiring to AC Power Outlets with 4mm²</t>
    </r>
    <r>
      <rPr>
        <sz val="10"/>
        <color rgb="FFFF0000"/>
        <rFont val="Times New Roman"/>
        <family val="1"/>
      </rPr>
      <t xml:space="preserve"> cables.</t>
    </r>
    <r>
      <rPr>
        <sz val="10"/>
        <color rgb="FFFF0000"/>
        <rFont val="Arial"/>
        <family val="2"/>
      </rPr>
      <t xml:space="preserve"> (PLS REFER AC LAYOUT)</t>
    </r>
  </si>
  <si>
    <t>Networking / CCTV SECURITY  SYSTEMS</t>
  </si>
  <si>
    <t>Provide &amp; install Network and Telephone fittings, wiring   equipment inclusive of all necessary connection as per local regulations as described</t>
  </si>
  <si>
    <t>All network ,TV and Telephone socket outlets shall be 'Legrand' brand or equivalent, and PABX  Gigabit switch shall be Cisco or equivalent</t>
  </si>
  <si>
    <t xml:space="preserve">Supply and installation of access control and CCTV  security system as per specifications </t>
  </si>
  <si>
    <t>CAT6 data point (Counter)</t>
  </si>
  <si>
    <t xml:space="preserve"> nr </t>
  </si>
  <si>
    <t>CAT6 data point (Nurse Room)</t>
  </si>
  <si>
    <t>CAT6 data point (Medical Store)</t>
  </si>
  <si>
    <t>9u Switch Rack with 48 Patch Panel</t>
  </si>
  <si>
    <t>CAT6 data point for TV (Waiting room - Wall TV Level)</t>
  </si>
  <si>
    <t>CAT6 data point for TV (Treatment Room - Wall TV Level)</t>
  </si>
  <si>
    <t>CAT6 data point for Camera (Ceiling)</t>
  </si>
  <si>
    <t>CAT6 data point for Wifi AP (Ceiling)</t>
  </si>
  <si>
    <t>CAT6 data point for Electronic Lock System</t>
  </si>
  <si>
    <t>CAT6 data point for Nurse Call System (Bed)</t>
  </si>
  <si>
    <t>CAT6 data point for Nurse Call Monitor (Counter)</t>
  </si>
  <si>
    <t>CAT6 data point for Central Monitor (Counter)</t>
  </si>
  <si>
    <t>CAT6 data point for Patient Monitoring (Bed)</t>
  </si>
  <si>
    <t>Camera 6 MP (Hikvision)</t>
  </si>
  <si>
    <t xml:space="preserve"> no </t>
  </si>
  <si>
    <t>Cisco Meraki MR44 Wifi AP</t>
  </si>
  <si>
    <t>Lock System - Salto</t>
  </si>
  <si>
    <t>Oxygen Pipes(Medical Gas) modification/Reloaction Work (materilas provided by IGMH)</t>
  </si>
  <si>
    <t>Iteam</t>
  </si>
  <si>
    <r>
      <t xml:space="preserve">TOTAL OF BILL NO. 09 (Electrical &amp; Mechnical Works)                                         </t>
    </r>
    <r>
      <rPr>
        <b/>
        <i/>
        <sz val="12"/>
        <rFont val="Arial"/>
        <family val="2"/>
      </rPr>
      <t xml:space="preserve">  </t>
    </r>
    <r>
      <rPr>
        <b/>
        <i/>
        <sz val="10"/>
        <rFont val="Arial"/>
        <family val="2"/>
      </rPr>
      <t xml:space="preserve"> (CARRIED OVER TO THE GENERAL SUMMARY)</t>
    </r>
  </si>
  <si>
    <t>Bill No: 10</t>
  </si>
  <si>
    <t>Hydraulics &amp; Drainage</t>
  </si>
  <si>
    <t>Rates shall include for sockets, running joints, connectors, elbows, junctions, valves, reducers, expansion joine ts, backn and similar, incidental fittings, clips saddles, brackets, straps, hangers, screws, nails and fixing complete, including cuttin.</t>
  </si>
  <si>
    <t>All fresh water pipe works and fittings shall be high pressure PVC ( 13.5bars ) and Drain water pipes shall be medium pressure PVC ( 8.5bars ).</t>
  </si>
  <si>
    <t>All Hot-water pipe works and fittings shall be PPR (13.5bars)</t>
  </si>
  <si>
    <t>All the shut off valves to be provided in the drawings and instructions.</t>
  </si>
  <si>
    <t>Rates shall include for excavation, maintaining faces of drain pipe trenches and pits, backfilling, disposal of surplus soil, bends, junctions, reducers, expansion joints and all joints and other incidental materials.</t>
  </si>
  <si>
    <t>The contractor shall submit detailed shop drawings, catalogues, etc. for the approval of the Engineer.</t>
  </si>
  <si>
    <t xml:space="preserve"> PLUMBING  </t>
  </si>
  <si>
    <t>10.2.1</t>
  </si>
  <si>
    <t xml:space="preserve"> Internal  Pluming </t>
  </si>
  <si>
    <t>Plumbing works for pantry,Nursing station counter &amp; Dirt Utility</t>
  </si>
  <si>
    <r>
      <t xml:space="preserve">TOTAL OF BILL NO. 10 (Hydraulics &amp; Drainage)                                         </t>
    </r>
    <r>
      <rPr>
        <b/>
        <i/>
        <sz val="12"/>
        <rFont val="Arial"/>
        <family val="2"/>
      </rPr>
      <t xml:space="preserve">  </t>
    </r>
    <r>
      <rPr>
        <b/>
        <i/>
        <sz val="10"/>
        <rFont val="Arial"/>
        <family val="2"/>
      </rPr>
      <t xml:space="preserve"> (CARRIED OVER TO THE GENERAL SUMMARY)</t>
    </r>
  </si>
  <si>
    <t>Bill No: 11</t>
  </si>
  <si>
    <t>ADDITIONS</t>
  </si>
  <si>
    <t>Bill No 01</t>
  </si>
  <si>
    <t>Bill No 02</t>
  </si>
  <si>
    <t>Bill No 03</t>
  </si>
  <si>
    <t>Bill No 04</t>
  </si>
  <si>
    <t>Bill No 05</t>
  </si>
  <si>
    <t>Bill No 06</t>
  </si>
  <si>
    <t>Bill No 07</t>
  </si>
  <si>
    <t>Bill No 08</t>
  </si>
  <si>
    <t>Bill No 09</t>
  </si>
  <si>
    <t>Bill No 10</t>
  </si>
  <si>
    <t>Bill No 11</t>
  </si>
  <si>
    <r>
      <t xml:space="preserve">TOTAL OF BILL NO. 11 (ADDITIONS)                                           </t>
    </r>
    <r>
      <rPr>
        <b/>
        <i/>
        <sz val="12"/>
        <rFont val="Arial"/>
        <family val="2"/>
      </rPr>
      <t xml:space="preserve">  </t>
    </r>
    <r>
      <rPr>
        <b/>
        <i/>
        <sz val="10"/>
        <rFont val="Arial"/>
        <family val="2"/>
      </rPr>
      <t xml:space="preserve"> (CARRIED OVER TO THE GENERAL SUMMARY)</t>
    </r>
  </si>
  <si>
    <t>Bill No: 12</t>
  </si>
  <si>
    <t>OMISSIONS</t>
  </si>
  <si>
    <t>Bill No 12</t>
  </si>
  <si>
    <r>
      <t xml:space="preserve">TOTAL OF BILL NO. 12 (OMISSIONS)                                                       </t>
    </r>
    <r>
      <rPr>
        <b/>
        <i/>
        <sz val="12"/>
        <rFont val="Arial"/>
        <family val="2"/>
      </rPr>
      <t xml:space="preserve">  </t>
    </r>
    <r>
      <rPr>
        <b/>
        <i/>
        <sz val="10"/>
        <rFont val="Arial"/>
        <family val="2"/>
      </rPr>
      <t xml:space="preserve"> (CARRIED OVER TO THE GENERAL SUMMARY)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</si>
</sst>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dd\-mmm\-yyyy"/>
    <numFmt numFmtId="166" formatCode="_(* #,##0.0_);_(* \(#,##0.0\);_(* &quot;-&quot;?_);_(@_)"/>
    <numFmt numFmtId="167" formatCode="0.0"/>
  </numFmts>
  <fonts count="39">
    <font>
      <sz val="10"/>
      <name val="Arial"/>
    </font>
    <font>
      <sz val="10"/>
      <name val="Arial"/>
      <family val="2"/>
    </font>
    <font>
      <sz val="8"/>
      <name val="Arial"/>
      <family val="2"/>
    </font>
    <font>
      <b/>
      <u/>
      <sz val="14"/>
      <name val="Times New Roman"/>
      <family val="1"/>
    </font>
    <font>
      <sz val="10"/>
      <name val="Times New Roman"/>
      <family val="1"/>
    </font>
    <font>
      <b/>
      <sz val="11"/>
      <name val="Times New Roman"/>
      <family val="1"/>
    </font>
    <font>
      <u/>
      <sz val="10"/>
      <name val="Times New Roman"/>
      <family val="1"/>
    </font>
    <font>
      <b/>
      <sz val="12"/>
      <name val="Times New Roman"/>
      <family val="1"/>
    </font>
    <font>
      <sz val="11"/>
      <name val="Times New Roman"/>
      <family val="1"/>
    </font>
    <font>
      <b/>
      <sz val="10"/>
      <name val="Arial"/>
      <family val="2"/>
    </font>
    <font>
      <b/>
      <sz val="8"/>
      <name val="Arial"/>
      <family val="2"/>
    </font>
    <font>
      <sz val="10"/>
      <name val="Arial"/>
      <family val="2"/>
    </font>
    <font>
      <b/>
      <sz val="12"/>
      <name val="Arial"/>
      <family val="2"/>
    </font>
    <font>
      <b/>
      <u/>
      <sz val="12"/>
      <name val="Arial"/>
      <family val="2"/>
    </font>
    <font>
      <b/>
      <sz val="11"/>
      <name val="Arial"/>
      <family val="2"/>
    </font>
    <font>
      <b/>
      <i/>
      <sz val="10"/>
      <name val="Arial"/>
      <family val="2"/>
    </font>
    <font>
      <b/>
      <u/>
      <sz val="10"/>
      <name val="Arial"/>
      <family val="2"/>
    </font>
    <font>
      <b/>
      <i/>
      <sz val="12"/>
      <name val="Arial"/>
      <family val="2"/>
    </font>
    <font>
      <b/>
      <sz val="9"/>
      <name val="Arial"/>
      <family val="2"/>
    </font>
    <font>
      <b/>
      <i/>
      <sz val="9"/>
      <name val="Arial"/>
      <family val="2"/>
    </font>
    <font>
      <b/>
      <i/>
      <sz val="8"/>
      <name val="Arial"/>
      <family val="2"/>
    </font>
    <font>
      <b/>
      <sz val="13"/>
      <name val="Times New Roman"/>
      <family val="1"/>
    </font>
    <font>
      <vertAlign val="superscript"/>
      <sz val="8"/>
      <name val="Arial"/>
      <family val="2"/>
    </font>
    <font>
      <sz val="8"/>
      <name val="Times New Roman"/>
      <family val="1"/>
    </font>
    <font>
      <b/>
      <sz val="9"/>
      <name val="Times New Roman"/>
      <family val="1"/>
    </font>
    <font>
      <sz val="9"/>
      <name val="Times New Roman"/>
      <family val="1"/>
    </font>
    <font>
      <b/>
      <u/>
      <sz val="16"/>
      <name val="Times New Roman"/>
      <family val="1"/>
    </font>
    <font>
      <sz val="10"/>
      <name val="Arial"/>
      <family val="2"/>
    </font>
    <font>
      <i/>
      <sz val="10"/>
      <name val="Arial"/>
      <family val="2"/>
    </font>
    <font>
      <b/>
      <sz val="10.5"/>
      <name val="Arial"/>
      <family val="2"/>
    </font>
    <font>
      <b/>
      <vertAlign val="superscript"/>
      <sz val="8"/>
      <name val="Arial"/>
      <family val="2"/>
    </font>
    <font>
      <sz val="11"/>
      <color theme="1"/>
      <name val="Calibri"/>
      <family val="2"/>
      <charset val="1"/>
      <scheme val="minor"/>
    </font>
    <font>
      <sz val="10"/>
      <color theme="1"/>
      <name val="Arial"/>
      <family val="2"/>
    </font>
    <font>
      <vertAlign val="superscript"/>
      <sz val="8"/>
      <color theme="1"/>
      <name val="Arial"/>
      <family val="2"/>
    </font>
    <font>
      <sz val="8"/>
      <color theme="1"/>
      <name val="Arial"/>
      <family val="2"/>
    </font>
    <font>
      <b/>
      <i/>
      <sz val="8"/>
      <color theme="1"/>
      <name val="Arial"/>
      <family val="2"/>
    </font>
    <font>
      <sz val="10"/>
      <color rgb="FFFF0000"/>
      <name val="Arial"/>
      <family val="2"/>
    </font>
    <font>
      <b/>
      <sz val="10"/>
      <color rgb="FFFF0000"/>
      <name val="Arial"/>
      <family val="2"/>
    </font>
    <font>
      <sz val="10"/>
      <color rgb="FFFF0000"/>
      <name val="Times New Roman"/>
      <family val="1"/>
    </font>
  </fonts>
  <fills count="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s>
  <borders count="32">
    <border>
      <left/>
      <right/>
      <top/>
      <bottom/>
      <diagonal/>
    </border>
    <border>
      <left style="medium">
        <color indexed="64"/>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hair">
        <color indexed="64"/>
      </top>
      <bottom/>
      <diagonal/>
    </border>
    <border>
      <left style="medium">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hair">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s>
  <cellStyleXfs count="7">
    <xf numFmtId="0" fontId="0" fillId="0" borderId="0"/>
    <xf numFmtId="43" fontId="1" fillId="0" borderId="0" applyFont="0" applyFill="0" applyBorder="0" applyAlignment="0" applyProtection="0"/>
    <xf numFmtId="43" fontId="11" fillId="0" borderId="0" applyFont="0" applyFill="0" applyBorder="0" applyAlignment="0" applyProtection="0"/>
    <xf numFmtId="43" fontId="27" fillId="0" borderId="0" applyFont="0" applyFill="0" applyBorder="0" applyAlignment="0" applyProtection="0"/>
    <xf numFmtId="0" fontId="11" fillId="0" borderId="0"/>
    <xf numFmtId="0" fontId="1" fillId="0" borderId="0"/>
    <xf numFmtId="0" fontId="31" fillId="0" borderId="0"/>
  </cellStyleXfs>
  <cellXfs count="140">
    <xf numFmtId="0" fontId="0" fillId="0" borderId="0" xfId="0"/>
    <xf numFmtId="0" fontId="4" fillId="0" borderId="0" xfId="0" applyFont="1"/>
    <xf numFmtId="43" fontId="4" fillId="0" borderId="0" xfId="1" applyFont="1"/>
    <xf numFmtId="43" fontId="4" fillId="0" borderId="0" xfId="0" applyNumberFormat="1" applyFont="1"/>
    <xf numFmtId="43" fontId="4" fillId="0" borderId="1" xfId="1" applyFont="1" applyBorder="1"/>
    <xf numFmtId="0" fontId="8" fillId="0" borderId="2" xfId="0" applyFont="1" applyBorder="1"/>
    <xf numFmtId="0" fontId="4" fillId="0" borderId="3" xfId="0" applyFont="1" applyBorder="1"/>
    <xf numFmtId="0" fontId="4" fillId="0" borderId="4" xfId="0" applyFont="1" applyBorder="1"/>
    <xf numFmtId="0" fontId="4" fillId="0" borderId="5" xfId="0" applyFont="1" applyBorder="1"/>
    <xf numFmtId="0" fontId="4" fillId="0" borderId="6" xfId="0" applyFont="1" applyBorder="1"/>
    <xf numFmtId="43" fontId="4" fillId="0" borderId="7" xfId="1" applyFont="1" applyBorder="1"/>
    <xf numFmtId="43" fontId="7" fillId="0" borderId="8" xfId="1" applyFont="1" applyBorder="1" applyAlignment="1">
      <alignment vertical="center"/>
    </xf>
    <xf numFmtId="0" fontId="5" fillId="0" borderId="9" xfId="0" applyFont="1" applyBorder="1"/>
    <xf numFmtId="0" fontId="5" fillId="0" borderId="10" xfId="0" applyFont="1" applyBorder="1"/>
    <xf numFmtId="0" fontId="5" fillId="2" borderId="11" xfId="0" applyFont="1" applyFill="1" applyBorder="1" applyAlignment="1">
      <alignment horizontal="center" vertical="center"/>
    </xf>
    <xf numFmtId="43" fontId="5" fillId="2" borderId="12" xfId="1" applyFont="1" applyFill="1" applyBorder="1" applyAlignment="1">
      <alignment horizontal="center" vertical="center"/>
    </xf>
    <xf numFmtId="165" fontId="4" fillId="0" borderId="1" xfId="1" applyNumberFormat="1" applyFont="1" applyBorder="1" applyAlignment="1">
      <alignment horizontal="center"/>
    </xf>
    <xf numFmtId="0" fontId="14" fillId="2" borderId="13" xfId="0" applyFont="1" applyFill="1" applyBorder="1" applyAlignment="1">
      <alignment horizontal="center" vertical="center"/>
    </xf>
    <xf numFmtId="43" fontId="14" fillId="2" borderId="13" xfId="1" applyFont="1" applyFill="1" applyBorder="1" applyAlignment="1">
      <alignment horizontal="center" vertical="center"/>
    </xf>
    <xf numFmtId="0" fontId="15" fillId="0" borderId="14" xfId="0" applyFont="1" applyBorder="1" applyAlignment="1">
      <alignment horizontal="center" vertical="center"/>
    </xf>
    <xf numFmtId="43" fontId="9" fillId="0" borderId="18" xfId="1" applyFont="1" applyBorder="1" applyAlignment="1">
      <alignment vertical="center"/>
    </xf>
    <xf numFmtId="43" fontId="9" fillId="0" borderId="19" xfId="1" applyFont="1" applyBorder="1" applyAlignment="1">
      <alignment vertical="center"/>
    </xf>
    <xf numFmtId="43" fontId="12" fillId="0" borderId="20" xfId="1" applyFont="1" applyBorder="1" applyAlignment="1">
      <alignment vertical="center"/>
    </xf>
    <xf numFmtId="0" fontId="13" fillId="0" borderId="0" xfId="0" applyFont="1"/>
    <xf numFmtId="0" fontId="13" fillId="0" borderId="0" xfId="0" applyFont="1" applyAlignment="1">
      <alignment horizontal="center" vertical="center"/>
    </xf>
    <xf numFmtId="0" fontId="16" fillId="0" borderId="0" xfId="0" applyFont="1"/>
    <xf numFmtId="0" fontId="18" fillId="2" borderId="22" xfId="0" applyFont="1" applyFill="1" applyBorder="1" applyAlignment="1">
      <alignment horizontal="center" vertical="center"/>
    </xf>
    <xf numFmtId="0" fontId="19" fillId="0" borderId="14" xfId="0" applyFont="1" applyBorder="1" applyAlignment="1">
      <alignment horizontal="center" vertical="center"/>
    </xf>
    <xf numFmtId="0" fontId="20" fillId="0" borderId="14" xfId="0" applyFont="1" applyBorder="1" applyAlignment="1">
      <alignment horizontal="center" vertical="center" wrapText="1"/>
    </xf>
    <xf numFmtId="0" fontId="20" fillId="0" borderId="14" xfId="0" applyFont="1" applyBorder="1" applyAlignment="1">
      <alignment horizontal="center" vertical="center"/>
    </xf>
    <xf numFmtId="0" fontId="4" fillId="0" borderId="23" xfId="0" applyFont="1" applyBorder="1"/>
    <xf numFmtId="43" fontId="4" fillId="0" borderId="0" xfId="1" applyFont="1" applyBorder="1"/>
    <xf numFmtId="0" fontId="6" fillId="0" borderId="4" xfId="0" applyFont="1" applyBorder="1"/>
    <xf numFmtId="43" fontId="4" fillId="0" borderId="4" xfId="0" applyNumberFormat="1" applyFont="1" applyBorder="1"/>
    <xf numFmtId="43" fontId="4" fillId="0" borderId="5" xfId="1" applyFont="1" applyBorder="1"/>
    <xf numFmtId="43" fontId="21" fillId="0" borderId="8" xfId="1" applyFont="1" applyBorder="1" applyAlignment="1">
      <alignment vertical="center"/>
    </xf>
    <xf numFmtId="0" fontId="13" fillId="0" borderId="0" xfId="0" applyFont="1" applyAlignment="1">
      <alignment horizontal="left"/>
    </xf>
    <xf numFmtId="0" fontId="22" fillId="0" borderId="15" xfId="1" applyNumberFormat="1" applyFont="1" applyBorder="1" applyAlignment="1">
      <alignment horizontal="center"/>
    </xf>
    <xf numFmtId="0" fontId="23" fillId="0" borderId="24" xfId="0" applyFont="1" applyBorder="1"/>
    <xf numFmtId="0" fontId="24" fillId="2" borderId="12" xfId="0" applyFont="1" applyFill="1" applyBorder="1" applyAlignment="1">
      <alignment horizontal="center" vertical="center" wrapText="1"/>
    </xf>
    <xf numFmtId="0" fontId="25" fillId="0" borderId="1" xfId="0" applyFont="1" applyBorder="1" applyAlignment="1">
      <alignment horizontal="center"/>
    </xf>
    <xf numFmtId="0" fontId="25" fillId="0" borderId="1" xfId="0" applyFont="1" applyBorder="1"/>
    <xf numFmtId="0" fontId="25" fillId="0" borderId="7" xfId="0" applyFont="1" applyBorder="1"/>
    <xf numFmtId="0" fontId="25" fillId="0" borderId="25" xfId="0" applyFont="1" applyBorder="1"/>
    <xf numFmtId="0" fontId="0" fillId="0" borderId="12" xfId="0" applyBorder="1"/>
    <xf numFmtId="0" fontId="0" fillId="0" borderId="26" xfId="0" applyBorder="1"/>
    <xf numFmtId="0" fontId="26" fillId="0" borderId="27" xfId="0" applyFont="1" applyBorder="1" applyAlignment="1">
      <alignment horizontal="center" vertical="center"/>
    </xf>
    <xf numFmtId="0" fontId="1" fillId="0" borderId="0" xfId="0" applyFont="1"/>
    <xf numFmtId="43" fontId="2" fillId="0" borderId="15" xfId="1" applyFont="1" applyBorder="1" applyAlignment="1">
      <alignment horizontal="center"/>
    </xf>
    <xf numFmtId="0" fontId="1" fillId="0" borderId="0" xfId="0" applyFont="1" applyAlignment="1">
      <alignment wrapText="1"/>
    </xf>
    <xf numFmtId="0" fontId="13" fillId="0" borderId="0" xfId="0" applyFont="1" applyAlignment="1">
      <alignment horizontal="left" vertical="center"/>
    </xf>
    <xf numFmtId="0" fontId="28" fillId="0" borderId="0" xfId="0" applyFont="1" applyAlignment="1">
      <alignment wrapText="1"/>
    </xf>
    <xf numFmtId="43" fontId="29" fillId="2" borderId="13" xfId="1" applyFont="1" applyFill="1" applyBorder="1" applyAlignment="1">
      <alignment horizontal="center" vertical="center" wrapText="1"/>
    </xf>
    <xf numFmtId="0" fontId="1" fillId="0" borderId="15" xfId="1" applyNumberFormat="1" applyFont="1" applyBorder="1" applyAlignment="1">
      <alignment horizontal="center"/>
    </xf>
    <xf numFmtId="43" fontId="2" fillId="0" borderId="16" xfId="1" applyFont="1" applyBorder="1" applyAlignment="1">
      <alignment horizontal="center"/>
    </xf>
    <xf numFmtId="43" fontId="1" fillId="0" borderId="16" xfId="1" applyFont="1" applyBorder="1"/>
    <xf numFmtId="43" fontId="1" fillId="0" borderId="0" xfId="1" applyFont="1" applyBorder="1"/>
    <xf numFmtId="43" fontId="1" fillId="0" borderId="17" xfId="1" applyFont="1" applyBorder="1"/>
    <xf numFmtId="166" fontId="2" fillId="0" borderId="15" xfId="1" applyNumberFormat="1" applyFont="1" applyBorder="1" applyAlignment="1">
      <alignment horizontal="center"/>
    </xf>
    <xf numFmtId="43" fontId="1" fillId="0" borderId="15" xfId="1" applyFont="1" applyBorder="1"/>
    <xf numFmtId="43" fontId="2" fillId="0" borderId="15" xfId="1" applyFont="1" applyBorder="1" applyAlignment="1">
      <alignment horizontal="center" wrapText="1"/>
    </xf>
    <xf numFmtId="43" fontId="2" fillId="0" borderId="0" xfId="1" applyFont="1" applyAlignment="1">
      <alignment horizontal="center"/>
    </xf>
    <xf numFmtId="43" fontId="1" fillId="0" borderId="0" xfId="1" applyFont="1"/>
    <xf numFmtId="164" fontId="1" fillId="0" borderId="0" xfId="0" applyNumberFormat="1" applyFont="1"/>
    <xf numFmtId="17" fontId="26" fillId="0" borderId="27" xfId="0" applyNumberFormat="1" applyFont="1" applyBorder="1" applyAlignment="1">
      <alignment horizontal="center" vertical="center"/>
    </xf>
    <xf numFmtId="0" fontId="9" fillId="0" borderId="0" xfId="0" applyFont="1"/>
    <xf numFmtId="0" fontId="30" fillId="0" borderId="15" xfId="1" applyNumberFormat="1" applyFont="1" applyBorder="1" applyAlignment="1">
      <alignment horizontal="center"/>
    </xf>
    <xf numFmtId="0" fontId="9" fillId="0" borderId="15" xfId="1" applyNumberFormat="1" applyFont="1" applyBorder="1" applyAlignment="1">
      <alignment horizontal="center"/>
    </xf>
    <xf numFmtId="43" fontId="9" fillId="0" borderId="15" xfId="1" applyFont="1" applyBorder="1"/>
    <xf numFmtId="43" fontId="9" fillId="0" borderId="0" xfId="1" applyFont="1" applyBorder="1"/>
    <xf numFmtId="43" fontId="9" fillId="0" borderId="17" xfId="1" applyFont="1" applyBorder="1"/>
    <xf numFmtId="43" fontId="10" fillId="0" borderId="15" xfId="1" applyFont="1" applyBorder="1" applyAlignment="1">
      <alignment horizontal="center"/>
    </xf>
    <xf numFmtId="2" fontId="1" fillId="0" borderId="15" xfId="1" applyNumberFormat="1" applyFont="1" applyBorder="1" applyAlignment="1">
      <alignment horizontal="center"/>
    </xf>
    <xf numFmtId="167" fontId="1" fillId="0" borderId="15" xfId="1" applyNumberFormat="1" applyFont="1" applyBorder="1" applyAlignment="1">
      <alignment horizontal="center"/>
    </xf>
    <xf numFmtId="2" fontId="1" fillId="0" borderId="15" xfId="1" applyNumberFormat="1" applyFont="1" applyBorder="1" applyAlignment="1">
      <alignment horizontal="center" wrapText="1"/>
    </xf>
    <xf numFmtId="43" fontId="1" fillId="0" borderId="0" xfId="1" applyFont="1" applyBorder="1" applyAlignment="1">
      <alignment wrapText="1"/>
    </xf>
    <xf numFmtId="43" fontId="1" fillId="0" borderId="17" xfId="1" applyFont="1" applyBorder="1" applyAlignment="1">
      <alignment wrapText="1"/>
    </xf>
    <xf numFmtId="0" fontId="2" fillId="0" borderId="15" xfId="1" applyNumberFormat="1" applyFont="1" applyBorder="1" applyAlignment="1">
      <alignment horizontal="center"/>
    </xf>
    <xf numFmtId="0" fontId="19" fillId="0" borderId="14" xfId="0" applyFont="1" applyBorder="1" applyAlignment="1">
      <alignment horizontal="center" vertical="center" wrapText="1"/>
    </xf>
    <xf numFmtId="0" fontId="1" fillId="0" borderId="15" xfId="1" applyNumberFormat="1" applyFont="1" applyBorder="1" applyAlignment="1">
      <alignment horizontal="center" wrapText="1"/>
    </xf>
    <xf numFmtId="0" fontId="9" fillId="0" borderId="0" xfId="0" applyFont="1" applyAlignment="1">
      <alignment wrapText="1"/>
    </xf>
    <xf numFmtId="43" fontId="10" fillId="0" borderId="15" xfId="1" applyFont="1" applyBorder="1" applyAlignment="1">
      <alignment horizontal="center" wrapText="1"/>
    </xf>
    <xf numFmtId="0" fontId="9" fillId="0" borderId="15" xfId="1" applyNumberFormat="1" applyFont="1" applyBorder="1" applyAlignment="1">
      <alignment horizontal="center" wrapText="1"/>
    </xf>
    <xf numFmtId="43" fontId="9" fillId="0" borderId="0" xfId="1" applyFont="1" applyBorder="1" applyAlignment="1">
      <alignment wrapText="1"/>
    </xf>
    <xf numFmtId="43" fontId="9" fillId="0" borderId="17" xfId="1" applyFont="1" applyBorder="1" applyAlignment="1">
      <alignment wrapText="1"/>
    </xf>
    <xf numFmtId="167" fontId="1" fillId="0" borderId="15" xfId="1" applyNumberFormat="1" applyFont="1" applyBorder="1" applyAlignment="1">
      <alignment horizontal="center" wrapText="1"/>
    </xf>
    <xf numFmtId="167" fontId="1" fillId="0" borderId="0" xfId="0" applyNumberFormat="1" applyFont="1"/>
    <xf numFmtId="2" fontId="1" fillId="0" borderId="0" xfId="0" applyNumberFormat="1" applyFont="1"/>
    <xf numFmtId="43" fontId="1" fillId="0" borderId="0" xfId="1" applyFont="1" applyAlignment="1">
      <alignment wrapText="1"/>
    </xf>
    <xf numFmtId="0" fontId="32" fillId="0" borderId="0" xfId="0" applyFont="1" applyAlignment="1">
      <alignment horizontal="left" wrapText="1"/>
    </xf>
    <xf numFmtId="0" fontId="33" fillId="0" borderId="15" xfId="1" applyNumberFormat="1" applyFont="1" applyBorder="1" applyAlignment="1">
      <alignment horizontal="center"/>
    </xf>
    <xf numFmtId="167" fontId="32" fillId="0" borderId="15" xfId="1" applyNumberFormat="1" applyFont="1" applyBorder="1" applyAlignment="1">
      <alignment horizontal="center"/>
    </xf>
    <xf numFmtId="43" fontId="32" fillId="0" borderId="15" xfId="1" applyFont="1" applyBorder="1"/>
    <xf numFmtId="43" fontId="32" fillId="0" borderId="0" xfId="1" applyFont="1" applyBorder="1"/>
    <xf numFmtId="43" fontId="32" fillId="0" borderId="17" xfId="1" applyFont="1" applyBorder="1"/>
    <xf numFmtId="0" fontId="32" fillId="0" borderId="0" xfId="0" applyFont="1" applyAlignment="1">
      <alignment wrapText="1"/>
    </xf>
    <xf numFmtId="43" fontId="32" fillId="3" borderId="0" xfId="1" applyFont="1" applyFill="1" applyBorder="1"/>
    <xf numFmtId="0" fontId="35" fillId="0" borderId="14" xfId="0" applyFont="1" applyBorder="1" applyAlignment="1">
      <alignment horizontal="center" vertical="center"/>
    </xf>
    <xf numFmtId="0" fontId="34" fillId="0" borderId="15" xfId="1" applyNumberFormat="1" applyFont="1" applyBorder="1" applyAlignment="1">
      <alignment horizontal="center"/>
    </xf>
    <xf numFmtId="2" fontId="32" fillId="0" borderId="15" xfId="1" applyNumberFormat="1" applyFont="1" applyBorder="1" applyAlignment="1">
      <alignment horizontal="center"/>
    </xf>
    <xf numFmtId="43" fontId="1" fillId="3" borderId="0" xfId="1" applyFont="1" applyFill="1" applyBorder="1" applyAlignment="1">
      <alignment wrapText="1"/>
    </xf>
    <xf numFmtId="0" fontId="20" fillId="4" borderId="14" xfId="0" applyFont="1" applyFill="1" applyBorder="1" applyAlignment="1">
      <alignment horizontal="center" vertical="center"/>
    </xf>
    <xf numFmtId="0" fontId="13" fillId="4" borderId="0" xfId="0" applyFont="1" applyFill="1" applyAlignment="1">
      <alignment horizontal="left" vertical="center"/>
    </xf>
    <xf numFmtId="43" fontId="2" fillId="4" borderId="15" xfId="1" applyFont="1" applyFill="1" applyBorder="1" applyAlignment="1">
      <alignment horizontal="center"/>
    </xf>
    <xf numFmtId="0" fontId="1" fillId="4" borderId="15" xfId="1" applyNumberFormat="1" applyFont="1" applyFill="1" applyBorder="1" applyAlignment="1">
      <alignment horizontal="center"/>
    </xf>
    <xf numFmtId="43" fontId="1" fillId="4" borderId="15" xfId="1" applyFont="1" applyFill="1" applyBorder="1"/>
    <xf numFmtId="43" fontId="1" fillId="4" borderId="0" xfId="1" applyFont="1" applyFill="1" applyBorder="1"/>
    <xf numFmtId="43" fontId="1" fillId="4" borderId="17" xfId="1" applyFont="1" applyFill="1" applyBorder="1"/>
    <xf numFmtId="0" fontId="1" fillId="4" borderId="0" xfId="0" applyFont="1" applyFill="1"/>
    <xf numFmtId="2" fontId="36" fillId="0" borderId="15" xfId="1" applyNumberFormat="1" applyFont="1" applyBorder="1" applyAlignment="1">
      <alignment horizontal="center" wrapText="1"/>
    </xf>
    <xf numFmtId="43" fontId="36" fillId="0" borderId="15" xfId="1" applyFont="1" applyBorder="1"/>
    <xf numFmtId="43" fontId="36" fillId="0" borderId="0" xfId="1" applyFont="1" applyBorder="1" applyAlignment="1">
      <alignment wrapText="1"/>
    </xf>
    <xf numFmtId="43" fontId="36" fillId="0" borderId="17" xfId="1" applyFont="1" applyBorder="1"/>
    <xf numFmtId="0" fontId="36" fillId="0" borderId="15" xfId="1" applyNumberFormat="1" applyFont="1" applyBorder="1" applyAlignment="1">
      <alignment horizontal="center" wrapText="1"/>
    </xf>
    <xf numFmtId="43" fontId="36" fillId="0" borderId="17" xfId="1" applyFont="1" applyBorder="1" applyAlignment="1">
      <alignment wrapText="1"/>
    </xf>
    <xf numFmtId="0" fontId="37" fillId="0" borderId="15" xfId="1" applyNumberFormat="1" applyFont="1" applyBorder="1" applyAlignment="1">
      <alignment horizontal="center" wrapText="1"/>
    </xf>
    <xf numFmtId="43" fontId="37" fillId="0" borderId="15" xfId="1" applyFont="1" applyBorder="1"/>
    <xf numFmtId="43" fontId="37" fillId="0" borderId="0" xfId="1" applyFont="1" applyBorder="1" applyAlignment="1">
      <alignment wrapText="1"/>
    </xf>
    <xf numFmtId="43" fontId="37" fillId="0" borderId="17" xfId="1" applyFont="1" applyBorder="1" applyAlignment="1">
      <alignment wrapText="1"/>
    </xf>
    <xf numFmtId="2" fontId="37" fillId="0" borderId="15" xfId="1" applyNumberFormat="1" applyFont="1" applyBorder="1" applyAlignment="1">
      <alignment horizontal="center" wrapText="1"/>
    </xf>
    <xf numFmtId="0" fontId="37" fillId="0" borderId="15" xfId="1" applyNumberFormat="1" applyFont="1" applyBorder="1" applyAlignment="1">
      <alignment horizontal="center"/>
    </xf>
    <xf numFmtId="43" fontId="37" fillId="0" borderId="0" xfId="1" applyFont="1" applyBorder="1"/>
    <xf numFmtId="43" fontId="37" fillId="0" borderId="17" xfId="1" applyFont="1" applyBorder="1"/>
    <xf numFmtId="0" fontId="36" fillId="0" borderId="0" xfId="0" applyFont="1" applyAlignment="1">
      <alignment wrapText="1"/>
    </xf>
    <xf numFmtId="43" fontId="1" fillId="0" borderId="0" xfId="1" applyFont="1" applyFill="1" applyBorder="1"/>
    <xf numFmtId="0" fontId="12" fillId="0" borderId="28" xfId="0" applyFont="1" applyBorder="1" applyAlignment="1">
      <alignment horizontal="center" wrapText="1"/>
    </xf>
    <xf numFmtId="0" fontId="12" fillId="0" borderId="18" xfId="0" applyFont="1" applyBorder="1" applyAlignment="1">
      <alignment horizontal="center" wrapText="1"/>
    </xf>
    <xf numFmtId="0" fontId="13" fillId="0" borderId="24" xfId="0" applyFont="1" applyBorder="1" applyAlignment="1">
      <alignment horizontal="center"/>
    </xf>
    <xf numFmtId="0" fontId="13" fillId="0" borderId="5" xfId="0" applyFont="1" applyBorder="1" applyAlignment="1">
      <alignment horizontal="center"/>
    </xf>
    <xf numFmtId="0" fontId="13" fillId="0" borderId="6" xfId="0" applyFont="1" applyBorder="1" applyAlignment="1">
      <alignment horizontal="center"/>
    </xf>
    <xf numFmtId="0" fontId="9" fillId="0" borderId="29" xfId="0" applyFont="1" applyBorder="1" applyAlignment="1">
      <alignment horizontal="left"/>
    </xf>
    <xf numFmtId="0" fontId="9" fillId="0" borderId="21" xfId="0" applyFont="1" applyBorder="1" applyAlignment="1">
      <alignment horizontal="left"/>
    </xf>
    <xf numFmtId="0" fontId="9" fillId="0" borderId="30" xfId="0" applyFont="1" applyBorder="1" applyAlignment="1">
      <alignment horizontal="left"/>
    </xf>
    <xf numFmtId="0" fontId="13" fillId="0" borderId="29" xfId="0" applyFont="1" applyBorder="1" applyAlignment="1">
      <alignment horizontal="center"/>
    </xf>
    <xf numFmtId="0" fontId="13" fillId="0" borderId="21" xfId="0" applyFont="1" applyBorder="1" applyAlignment="1">
      <alignment horizontal="center"/>
    </xf>
    <xf numFmtId="0" fontId="13" fillId="0" borderId="30" xfId="0" applyFont="1" applyBorder="1" applyAlignment="1">
      <alignment horizontal="center"/>
    </xf>
    <xf numFmtId="0" fontId="3" fillId="0" borderId="3" xfId="0" applyFont="1" applyBorder="1" applyAlignment="1">
      <alignment horizontal="center"/>
    </xf>
    <xf numFmtId="0" fontId="3" fillId="0" borderId="0" xfId="0" applyFont="1" applyAlignment="1">
      <alignment horizontal="center"/>
    </xf>
    <xf numFmtId="0" fontId="3" fillId="0" borderId="31" xfId="0" applyFont="1" applyBorder="1" applyAlignment="1">
      <alignment horizontal="center"/>
    </xf>
    <xf numFmtId="0" fontId="3" fillId="0" borderId="11" xfId="0" applyFont="1" applyBorder="1" applyAlignment="1">
      <alignment horizontal="center"/>
    </xf>
  </cellXfs>
  <cellStyles count="7">
    <cellStyle name="Comma" xfId="1" builtinId="3"/>
    <cellStyle name="Comma 2" xfId="2" xr:uid="{00000000-0005-0000-0000-000001000000}"/>
    <cellStyle name="Comma 3" xfId="3" xr:uid="{00000000-0005-0000-0000-000002000000}"/>
    <cellStyle name="Normal" xfId="0" builtinId="0"/>
    <cellStyle name="Normal 2" xfId="4" xr:uid="{00000000-0005-0000-0000-000004000000}"/>
    <cellStyle name="Normal 3" xfId="6" xr:uid="{433CE827-9D76-410D-8175-EB9243F1907E}"/>
    <cellStyle name="Normal 5" xfId="5" xr:uid="{5A3C46C3-AAAC-4DC6-99FF-8C82F241E21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26"/>
  <sheetViews>
    <sheetView topLeftCell="B1" zoomScale="130" zoomScaleNormal="130" workbookViewId="0">
      <selection activeCell="B8" sqref="B8"/>
    </sheetView>
  </sheetViews>
  <sheetFormatPr defaultRowHeight="12.75"/>
  <cols>
    <col min="1" max="1" width="2.42578125" customWidth="1"/>
    <col min="2" max="2" width="74.28515625" customWidth="1"/>
  </cols>
  <sheetData>
    <row r="2" spans="2:5" ht="129" customHeight="1" thickBot="1">
      <c r="E2" t="s">
        <v>0</v>
      </c>
    </row>
    <row r="3" spans="2:5">
      <c r="B3" s="44"/>
    </row>
    <row r="4" spans="2:5" ht="20.25">
      <c r="B4" s="46" t="str">
        <f>Sheet2!B2</f>
        <v>PROPOSED PEDIATRIC WARD EXTENSION - WING B</v>
      </c>
    </row>
    <row r="5" spans="2:5" ht="20.25">
      <c r="B5" s="46" t="s">
        <v>1</v>
      </c>
    </row>
    <row r="6" spans="2:5" ht="6" customHeight="1">
      <c r="B6" s="46"/>
    </row>
    <row r="7" spans="2:5" ht="20.25">
      <c r="B7" s="64">
        <v>46261</v>
      </c>
    </row>
    <row r="8" spans="2:5" ht="13.5" thickBot="1">
      <c r="B8" s="45"/>
    </row>
    <row r="26" spans="2:2">
      <c r="B26" t="s">
        <v>0</v>
      </c>
    </row>
  </sheetData>
  <printOptions horizontalCentere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B1:J25"/>
  <sheetViews>
    <sheetView zoomScale="110" zoomScaleNormal="110" workbookViewId="0">
      <selection activeCell="N18" sqref="N18"/>
    </sheetView>
  </sheetViews>
  <sheetFormatPr defaultColWidth="9.140625" defaultRowHeight="12.75"/>
  <cols>
    <col min="1" max="1" width="0.7109375" style="1" customWidth="1"/>
    <col min="2" max="2" width="5.140625" style="1" customWidth="1"/>
    <col min="3" max="3" width="54.42578125" style="1" customWidth="1"/>
    <col min="4" max="4" width="21.28515625" style="1" hidden="1" customWidth="1"/>
    <col min="5" max="5" width="15.85546875" style="1" hidden="1" customWidth="1"/>
    <col min="6" max="6" width="17.7109375" style="2" customWidth="1"/>
    <col min="7" max="7" width="0.7109375" style="1" customWidth="1"/>
    <col min="8" max="9" width="12.85546875" style="2" hidden="1" customWidth="1"/>
    <col min="10" max="10" width="12.85546875" style="2" bestFit="1" customWidth="1"/>
    <col min="11" max="16384" width="9.140625" style="1"/>
  </cols>
  <sheetData>
    <row r="1" spans="2:7" ht="13.5" thickBot="1"/>
    <row r="2" spans="2:7" ht="32.25" customHeight="1">
      <c r="B2" s="138" t="str">
        <f>BOQ!A1</f>
        <v>PROPOSED PEDIATRIC WARD EXTENSION - WING B</v>
      </c>
      <c r="C2" s="139"/>
      <c r="D2" s="139"/>
      <c r="E2" s="139"/>
      <c r="F2" s="139"/>
      <c r="G2" s="30"/>
    </row>
    <row r="3" spans="2:7" ht="18.75">
      <c r="B3" s="136" t="s">
        <v>2</v>
      </c>
      <c r="C3" s="137"/>
      <c r="D3" s="137"/>
      <c r="E3" s="137"/>
      <c r="F3" s="137"/>
      <c r="G3" s="7"/>
    </row>
    <row r="4" spans="2:7">
      <c r="B4" s="6"/>
      <c r="F4" s="31"/>
      <c r="G4" s="7"/>
    </row>
    <row r="5" spans="2:7" ht="13.5" thickBot="1">
      <c r="B5" s="6"/>
      <c r="F5" s="31"/>
      <c r="G5" s="7"/>
    </row>
    <row r="6" spans="2:7" ht="24.75" customHeight="1">
      <c r="B6" s="39" t="s">
        <v>3</v>
      </c>
      <c r="C6" s="14" t="s">
        <v>4</v>
      </c>
      <c r="D6" s="15" t="s">
        <v>5</v>
      </c>
      <c r="E6" s="15" t="s">
        <v>6</v>
      </c>
      <c r="F6" s="15" t="s">
        <v>7</v>
      </c>
      <c r="G6" s="7"/>
    </row>
    <row r="7" spans="2:7" ht="15">
      <c r="B7" s="40">
        <v>1</v>
      </c>
      <c r="C7" s="5" t="str">
        <f>BOQ!A52</f>
        <v>TOTAL OF BILL NO. 01 (PRELIMINARIES)                                         (CARRIED OVER TO THE GENERAL SUMMARY)</v>
      </c>
      <c r="D7" s="4"/>
      <c r="E7" s="16">
        <v>43033</v>
      </c>
      <c r="F7" s="4">
        <f>BOQ!G52</f>
        <v>0</v>
      </c>
      <c r="G7" s="32"/>
    </row>
    <row r="8" spans="2:7" ht="15">
      <c r="B8" s="40">
        <v>2</v>
      </c>
      <c r="C8" s="5" t="str">
        <f>BOQ!A62</f>
        <v>TOTAL OF BILL NO. 02 (Demolition Work)                                            (CARRIED OVER TO THE GENERAL SUMMARY)</v>
      </c>
      <c r="D8" s="4"/>
      <c r="E8" s="16"/>
      <c r="F8" s="4">
        <f>BOQ!G62</f>
        <v>0</v>
      </c>
      <c r="G8" s="7"/>
    </row>
    <row r="9" spans="2:7" ht="15">
      <c r="B9" s="40">
        <v>3</v>
      </c>
      <c r="C9" s="5" t="str">
        <f>BOQ!A72</f>
        <v>TOTAL OF BILL NO. 03 (Stud Wal system)                                            (CARRIED OVER TO THE GENERAL SUMMARY)</v>
      </c>
      <c r="D9" s="4"/>
      <c r="E9" s="16"/>
      <c r="F9" s="4">
        <f>BOQ!G72</f>
        <v>0</v>
      </c>
      <c r="G9" s="7"/>
    </row>
    <row r="10" spans="2:7" ht="15">
      <c r="B10" s="40">
        <v>4</v>
      </c>
      <c r="C10" s="5" t="str">
        <f>BOQ!A92</f>
        <v>TOTAL OF BILL NO. 04 (Door &amp; Windows)                                            (CARRIED OVER TO THE GENERAL SUMMARY)</v>
      </c>
      <c r="D10" s="4"/>
      <c r="E10" s="16"/>
      <c r="F10" s="4">
        <f>BOQ!G92</f>
        <v>0</v>
      </c>
      <c r="G10" s="7"/>
    </row>
    <row r="11" spans="2:7" ht="15">
      <c r="B11" s="40">
        <v>5</v>
      </c>
      <c r="C11" s="5" t="str">
        <f>BOQ!A117</f>
        <v>TOTAL OF BILL NO. 05 (Floor &amp; Wall Finishing)                                            (CARRIED OVER TO THE GENERAL SUMMARY)</v>
      </c>
      <c r="D11" s="4"/>
      <c r="E11" s="16"/>
      <c r="F11" s="4">
        <f>BOQ!G117</f>
        <v>0</v>
      </c>
      <c r="G11" s="7"/>
    </row>
    <row r="12" spans="2:7" ht="15">
      <c r="B12" s="40">
        <v>6</v>
      </c>
      <c r="C12" s="5" t="str">
        <f>BOQ!A132</f>
        <v>TOTAL OF BILL NO. 06 (Decoration)                                            (CARRIED OVER TO THE GENERAL SUMMARY)</v>
      </c>
      <c r="D12" s="4"/>
      <c r="E12" s="16"/>
      <c r="F12" s="4">
        <f>BOQ!G132</f>
        <v>0</v>
      </c>
      <c r="G12" s="7"/>
    </row>
    <row r="13" spans="2:7" ht="15">
      <c r="B13" s="40">
        <v>7</v>
      </c>
      <c r="C13" s="5" t="str">
        <f>BOQ!A147</f>
        <v>TOTAL OF BILL NO. 07 (Ceiling)                                                       (CARRIED OVER TO THE GENERAL SUMMARY)</v>
      </c>
      <c r="D13" s="4"/>
      <c r="E13" s="16"/>
      <c r="F13" s="4">
        <f>BOQ!G147</f>
        <v>0</v>
      </c>
      <c r="G13" s="7"/>
    </row>
    <row r="14" spans="2:7" ht="15">
      <c r="B14" s="40">
        <v>8</v>
      </c>
      <c r="C14" s="5" t="str">
        <f>BOQ!A173</f>
        <v>TOTAL OF BILL NO. 08 (Partition &amp; Furniture works)                                            (CARRIED OVER TO THE GENERAL SUMMARY)</v>
      </c>
      <c r="D14" s="4"/>
      <c r="E14" s="16"/>
      <c r="F14" s="4">
        <f>BOQ!G173</f>
        <v>0</v>
      </c>
      <c r="G14" s="7"/>
    </row>
    <row r="15" spans="2:7" ht="15">
      <c r="B15" s="40">
        <v>9</v>
      </c>
      <c r="C15" s="5" t="str">
        <f>BOQ!A254</f>
        <v>TOTAL OF BILL NO. 09 (Electrical &amp; Mechnical Works)                                            (CARRIED OVER TO THE GENERAL SUMMARY)</v>
      </c>
      <c r="D15" s="4"/>
      <c r="E15" s="16"/>
      <c r="F15" s="4">
        <f>BOQ!G254</f>
        <v>0</v>
      </c>
      <c r="G15" s="7"/>
    </row>
    <row r="16" spans="2:7" ht="15">
      <c r="B16" s="40">
        <v>10</v>
      </c>
      <c r="C16" s="5" t="str">
        <f>BOQ!A270</f>
        <v>TOTAL OF BILL NO. 10 (Hydraulics &amp; Drainage)                                            (CARRIED OVER TO THE GENERAL SUMMARY)</v>
      </c>
      <c r="D16" s="4"/>
      <c r="E16" s="16"/>
      <c r="F16" s="4">
        <f>BOQ!G270</f>
        <v>0</v>
      </c>
      <c r="G16" s="7"/>
    </row>
    <row r="17" spans="2:9" ht="15">
      <c r="B17" s="40">
        <v>11</v>
      </c>
      <c r="C17" s="5" t="str">
        <f>BOQ!A285</f>
        <v>TOTAL OF BILL NO. 11 (ADDITIONS)                                              (CARRIED OVER TO THE GENERAL SUMMARY)</v>
      </c>
      <c r="D17" s="4"/>
      <c r="E17" s="16"/>
      <c r="F17" s="4">
        <f>BOQ!G285</f>
        <v>0</v>
      </c>
      <c r="G17" s="7"/>
    </row>
    <row r="18" spans="2:9" ht="15">
      <c r="B18" s="40">
        <v>12</v>
      </c>
      <c r="C18" s="5" t="str">
        <f>BOQ!A301</f>
        <v>TOTAL OF BILL NO. 12 (OMISSIONS)                                                          (CARRIED OVER TO THE GENERAL SUMMARY)</v>
      </c>
      <c r="D18" s="4"/>
      <c r="E18" s="16"/>
      <c r="F18" s="4">
        <f>BOQ!G301</f>
        <v>0</v>
      </c>
      <c r="G18" s="7"/>
    </row>
    <row r="19" spans="2:9" ht="15.75" thickBot="1">
      <c r="B19" s="41"/>
      <c r="C19" s="5"/>
      <c r="D19" s="4"/>
      <c r="E19" s="16"/>
      <c r="F19" s="4"/>
      <c r="G19" s="7"/>
    </row>
    <row r="20" spans="2:9" ht="17.25" thickTop="1" thickBot="1">
      <c r="B20" s="42"/>
      <c r="C20" s="12" t="s">
        <v>8</v>
      </c>
      <c r="D20" s="10"/>
      <c r="E20" s="10"/>
      <c r="F20" s="11">
        <f>SUM(F7:F19)</f>
        <v>0</v>
      </c>
      <c r="G20" s="7"/>
      <c r="H20" s="2">
        <v>2276308.5</v>
      </c>
      <c r="I20" s="2">
        <f>H20*10/100</f>
        <v>227630.85</v>
      </c>
    </row>
    <row r="21" spans="2:9" ht="17.25" customHeight="1" thickTop="1" thickBot="1">
      <c r="B21" s="43"/>
      <c r="C21" s="12" t="s">
        <v>9</v>
      </c>
      <c r="D21" s="13"/>
      <c r="E21" s="13"/>
      <c r="F21" s="11">
        <f>F20*8/100</f>
        <v>0</v>
      </c>
      <c r="G21" s="33"/>
    </row>
    <row r="22" spans="2:9" ht="17.25" customHeight="1" thickTop="1" thickBot="1">
      <c r="B22" s="43"/>
      <c r="C22" s="12" t="s">
        <v>10</v>
      </c>
      <c r="D22" s="13"/>
      <c r="E22" s="13"/>
      <c r="F22" s="35">
        <f>SUM(F20:F21)</f>
        <v>0</v>
      </c>
      <c r="G22" s="33"/>
    </row>
    <row r="23" spans="2:9" ht="14.25" thickTop="1" thickBot="1">
      <c r="B23" s="38"/>
      <c r="C23" s="8"/>
      <c r="D23" s="8"/>
      <c r="E23" s="8"/>
      <c r="F23" s="34"/>
      <c r="G23" s="9"/>
    </row>
    <row r="25" spans="2:9">
      <c r="G25" s="3"/>
    </row>
  </sheetData>
  <mergeCells count="2">
    <mergeCell ref="B3:F3"/>
    <mergeCell ref="B2:F2"/>
  </mergeCells>
  <phoneticPr fontId="2" type="noConversion"/>
  <printOptions horizontalCentered="1"/>
  <pageMargins left="0.25" right="0.25" top="0.75" bottom="0.75" header="0.3" footer="0.3"/>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indexed="57"/>
  </sheetPr>
  <dimension ref="A1:M301"/>
  <sheetViews>
    <sheetView tabSelected="1" zoomScaleNormal="100" zoomScaleSheetLayoutView="100" workbookViewId="0">
      <pane ySplit="4" topLeftCell="A5" activePane="bottomLeft" state="frozen"/>
      <selection pane="bottomLeft" activeCell="M176" sqref="M176"/>
    </sheetView>
  </sheetViews>
  <sheetFormatPr defaultColWidth="9.140625" defaultRowHeight="12.75"/>
  <cols>
    <col min="1" max="1" width="7.140625" style="47" customWidth="1"/>
    <col min="2" max="2" width="51.140625" style="47" customWidth="1"/>
    <col min="3" max="3" width="6.85546875" style="61" bestFit="1" customWidth="1"/>
    <col min="4" max="4" width="8" style="62" bestFit="1" customWidth="1"/>
    <col min="5" max="5" width="11.85546875" style="62" customWidth="1"/>
    <col min="6" max="6" width="12" style="62" customWidth="1"/>
    <col min="7" max="7" width="16.140625" style="62" bestFit="1" customWidth="1"/>
    <col min="8" max="8" width="11.28515625" style="47" bestFit="1" customWidth="1"/>
    <col min="9" max="9" width="13.28515625" style="47" customWidth="1"/>
    <col min="10" max="11" width="9.140625" style="47" customWidth="1"/>
    <col min="12" max="12" width="9.140625" style="47"/>
    <col min="13" max="13" width="10.28515625" style="47" bestFit="1" customWidth="1"/>
    <col min="14" max="16384" width="9.140625" style="47"/>
  </cols>
  <sheetData>
    <row r="1" spans="1:7" ht="15.75">
      <c r="A1" s="133" t="s">
        <v>11</v>
      </c>
      <c r="B1" s="134"/>
      <c r="C1" s="134"/>
      <c r="D1" s="134"/>
      <c r="E1" s="134"/>
      <c r="F1" s="134"/>
      <c r="G1" s="135"/>
    </row>
    <row r="2" spans="1:7" ht="16.5" thickBot="1">
      <c r="A2" s="127" t="s">
        <v>12</v>
      </c>
      <c r="B2" s="128"/>
      <c r="C2" s="128"/>
      <c r="D2" s="128"/>
      <c r="E2" s="128"/>
      <c r="F2" s="128"/>
      <c r="G2" s="129"/>
    </row>
    <row r="3" spans="1:7" ht="13.5" thickBot="1">
      <c r="A3" s="130"/>
      <c r="B3" s="131"/>
      <c r="C3" s="131"/>
      <c r="D3" s="131"/>
      <c r="E3" s="131"/>
      <c r="F3" s="131"/>
      <c r="G3" s="132"/>
    </row>
    <row r="4" spans="1:7" ht="38.25" customHeight="1" thickBot="1">
      <c r="A4" s="26" t="s">
        <v>13</v>
      </c>
      <c r="B4" s="17" t="s">
        <v>14</v>
      </c>
      <c r="C4" s="18" t="s">
        <v>15</v>
      </c>
      <c r="D4" s="18" t="s">
        <v>16</v>
      </c>
      <c r="E4" s="52" t="s">
        <v>17</v>
      </c>
      <c r="F4" s="52" t="s">
        <v>18</v>
      </c>
      <c r="G4" s="52" t="s">
        <v>19</v>
      </c>
    </row>
    <row r="5" spans="1:7" ht="15.75">
      <c r="A5" s="27">
        <v>1</v>
      </c>
      <c r="B5" s="36" t="s">
        <v>20</v>
      </c>
      <c r="C5" s="54"/>
      <c r="D5" s="53"/>
      <c r="E5" s="55"/>
      <c r="F5" s="56"/>
      <c r="G5" s="57"/>
    </row>
    <row r="6" spans="1:7" ht="15.75">
      <c r="A6" s="27"/>
      <c r="B6" s="36" t="s">
        <v>21</v>
      </c>
      <c r="C6" s="58"/>
      <c r="D6" s="53"/>
      <c r="E6" s="59"/>
      <c r="F6" s="56"/>
      <c r="G6" s="57"/>
    </row>
    <row r="7" spans="1:7">
      <c r="A7" s="27"/>
      <c r="C7" s="58"/>
      <c r="D7" s="53"/>
      <c r="E7" s="59"/>
      <c r="F7" s="56"/>
      <c r="G7" s="57"/>
    </row>
    <row r="8" spans="1:7">
      <c r="A8" s="27">
        <v>1.1000000000000001</v>
      </c>
      <c r="B8" s="47" t="s">
        <v>22</v>
      </c>
      <c r="C8" s="58"/>
      <c r="D8" s="53"/>
      <c r="E8" s="59"/>
      <c r="F8" s="56"/>
      <c r="G8" s="57"/>
    </row>
    <row r="9" spans="1:7">
      <c r="A9" s="27" t="s">
        <v>23</v>
      </c>
      <c r="B9" s="47" t="s">
        <v>24</v>
      </c>
      <c r="C9" s="58"/>
      <c r="D9" s="53"/>
      <c r="E9" s="59"/>
      <c r="F9" s="56"/>
      <c r="G9" s="57"/>
    </row>
    <row r="10" spans="1:7">
      <c r="A10" s="27"/>
      <c r="B10" s="47" t="s">
        <v>25</v>
      </c>
      <c r="C10" s="58"/>
      <c r="D10" s="53"/>
      <c r="E10" s="59"/>
      <c r="F10" s="56"/>
      <c r="G10" s="57"/>
    </row>
    <row r="11" spans="1:7">
      <c r="A11" s="27"/>
      <c r="B11" s="47" t="s">
        <v>26</v>
      </c>
      <c r="C11" s="58"/>
      <c r="D11" s="53"/>
      <c r="E11" s="59"/>
      <c r="F11" s="56"/>
      <c r="G11" s="57"/>
    </row>
    <row r="12" spans="1:7">
      <c r="A12" s="27"/>
      <c r="B12" s="47" t="s">
        <v>27</v>
      </c>
      <c r="C12" s="58"/>
      <c r="D12" s="53"/>
      <c r="E12" s="59"/>
      <c r="F12" s="56"/>
      <c r="G12" s="57"/>
    </row>
    <row r="13" spans="1:7">
      <c r="A13" s="27"/>
      <c r="B13" s="47" t="s">
        <v>28</v>
      </c>
      <c r="C13" s="58"/>
      <c r="D13" s="53"/>
      <c r="E13" s="59"/>
      <c r="F13" s="56"/>
      <c r="G13" s="57"/>
    </row>
    <row r="14" spans="1:7">
      <c r="A14" s="27"/>
      <c r="B14" s="47" t="s">
        <v>29</v>
      </c>
      <c r="C14" s="58"/>
      <c r="D14" s="53"/>
      <c r="E14" s="59"/>
      <c r="F14" s="56"/>
      <c r="G14" s="57"/>
    </row>
    <row r="15" spans="1:7">
      <c r="A15" s="27"/>
      <c r="B15" s="47" t="s">
        <v>30</v>
      </c>
      <c r="C15" s="58"/>
      <c r="D15" s="53"/>
      <c r="E15" s="59"/>
      <c r="F15" s="56"/>
      <c r="G15" s="57"/>
    </row>
    <row r="16" spans="1:7">
      <c r="A16" s="27"/>
      <c r="B16" s="47" t="s">
        <v>31</v>
      </c>
      <c r="C16" s="58"/>
      <c r="D16" s="53"/>
      <c r="E16" s="59"/>
      <c r="F16" s="56"/>
      <c r="G16" s="57"/>
    </row>
    <row r="17" spans="1:8">
      <c r="A17" s="27"/>
      <c r="B17" s="47" t="s">
        <v>32</v>
      </c>
      <c r="C17" s="58"/>
      <c r="D17" s="53"/>
      <c r="E17" s="59"/>
      <c r="F17" s="56"/>
      <c r="G17" s="57"/>
    </row>
    <row r="18" spans="1:8">
      <c r="A18" s="27"/>
      <c r="B18" s="47" t="s">
        <v>33</v>
      </c>
      <c r="C18" s="58"/>
      <c r="D18" s="53"/>
      <c r="E18" s="59"/>
      <c r="F18" s="56"/>
      <c r="G18" s="57"/>
    </row>
    <row r="19" spans="1:8">
      <c r="A19" s="27"/>
      <c r="B19" s="47" t="s">
        <v>34</v>
      </c>
      <c r="C19" s="48"/>
      <c r="D19" s="53"/>
      <c r="E19" s="59"/>
      <c r="F19" s="56"/>
      <c r="G19" s="57"/>
    </row>
    <row r="20" spans="1:8">
      <c r="A20" s="27"/>
      <c r="B20" s="47" t="s">
        <v>35</v>
      </c>
      <c r="C20" s="48"/>
      <c r="D20" s="53"/>
      <c r="E20" s="59"/>
      <c r="F20" s="56"/>
      <c r="G20" s="57"/>
    </row>
    <row r="21" spans="1:8">
      <c r="A21" s="27"/>
      <c r="C21" s="48"/>
      <c r="D21" s="53"/>
      <c r="E21" s="59"/>
      <c r="F21" s="56"/>
      <c r="G21" s="57"/>
    </row>
    <row r="22" spans="1:8">
      <c r="A22" s="27"/>
      <c r="C22" s="48"/>
      <c r="D22" s="53"/>
      <c r="E22" s="59"/>
      <c r="F22" s="56"/>
      <c r="G22" s="57"/>
    </row>
    <row r="23" spans="1:8" ht="15.75">
      <c r="A23" s="27">
        <v>1.2</v>
      </c>
      <c r="B23" s="36" t="s">
        <v>36</v>
      </c>
      <c r="C23" s="48"/>
      <c r="D23" s="53"/>
      <c r="E23" s="59"/>
      <c r="F23" s="56"/>
      <c r="G23" s="57"/>
    </row>
    <row r="24" spans="1:8">
      <c r="A24" s="27" t="s">
        <v>37</v>
      </c>
      <c r="B24" s="47" t="s">
        <v>38</v>
      </c>
      <c r="C24" s="48"/>
      <c r="D24" s="53"/>
      <c r="E24" s="59"/>
      <c r="F24" s="56"/>
      <c r="G24" s="57"/>
    </row>
    <row r="25" spans="1:8">
      <c r="A25" s="27"/>
      <c r="B25" s="47" t="s">
        <v>39</v>
      </c>
      <c r="C25" s="48" t="s">
        <v>40</v>
      </c>
      <c r="D25" s="53">
        <v>1</v>
      </c>
      <c r="E25" s="59"/>
      <c r="F25" s="56"/>
      <c r="G25" s="57">
        <f t="shared" ref="G25:G32" si="0">D25*E25+F25</f>
        <v>0</v>
      </c>
    </row>
    <row r="26" spans="1:8">
      <c r="A26" s="27"/>
      <c r="B26" s="47" t="s">
        <v>41</v>
      </c>
      <c r="C26" s="48"/>
      <c r="D26" s="53"/>
      <c r="E26" s="59"/>
      <c r="F26" s="56"/>
      <c r="G26" s="57"/>
      <c r="H26" s="63"/>
    </row>
    <row r="27" spans="1:8">
      <c r="A27" s="27"/>
      <c r="B27" s="47" t="s">
        <v>42</v>
      </c>
      <c r="C27" s="48"/>
      <c r="D27" s="53"/>
      <c r="E27" s="59"/>
      <c r="F27" s="56"/>
      <c r="G27" s="57"/>
    </row>
    <row r="28" spans="1:8">
      <c r="A28" s="27"/>
      <c r="C28" s="48"/>
      <c r="D28" s="53"/>
      <c r="E28" s="59"/>
      <c r="F28" s="56"/>
      <c r="G28" s="57"/>
      <c r="H28" s="63"/>
    </row>
    <row r="29" spans="1:8">
      <c r="A29" s="27"/>
      <c r="C29" s="48"/>
      <c r="D29" s="53"/>
      <c r="E29" s="59"/>
      <c r="F29" s="56"/>
      <c r="G29" s="57"/>
    </row>
    <row r="30" spans="1:8" ht="15.75">
      <c r="A30" s="27">
        <v>1.3</v>
      </c>
      <c r="B30" s="36" t="s">
        <v>43</v>
      </c>
      <c r="C30" s="48"/>
      <c r="D30" s="53"/>
      <c r="E30" s="59"/>
      <c r="F30" s="56"/>
      <c r="G30" s="57"/>
    </row>
    <row r="31" spans="1:8">
      <c r="A31" s="27" t="s">
        <v>44</v>
      </c>
      <c r="B31" s="47" t="s">
        <v>45</v>
      </c>
      <c r="C31" s="48"/>
      <c r="D31" s="53"/>
      <c r="E31" s="59"/>
      <c r="F31" s="56"/>
      <c r="G31" s="57"/>
    </row>
    <row r="32" spans="1:8">
      <c r="A32" s="27"/>
      <c r="B32" s="47" t="s">
        <v>46</v>
      </c>
      <c r="C32" s="48" t="s">
        <v>40</v>
      </c>
      <c r="D32" s="53">
        <v>1</v>
      </c>
      <c r="E32" s="59"/>
      <c r="F32" s="56"/>
      <c r="G32" s="57">
        <f t="shared" si="0"/>
        <v>0</v>
      </c>
    </row>
    <row r="33" spans="1:7">
      <c r="A33" s="27"/>
      <c r="C33" s="48"/>
      <c r="D33" s="53"/>
      <c r="E33" s="59"/>
      <c r="F33" s="56"/>
      <c r="G33" s="57"/>
    </row>
    <row r="34" spans="1:7" ht="15.75">
      <c r="A34" s="27"/>
      <c r="B34" s="23" t="s">
        <v>47</v>
      </c>
      <c r="C34" s="48"/>
      <c r="D34" s="53"/>
      <c r="E34" s="59"/>
      <c r="F34" s="56"/>
      <c r="G34" s="57"/>
    </row>
    <row r="35" spans="1:7">
      <c r="A35" s="27"/>
      <c r="B35" s="47" t="s">
        <v>48</v>
      </c>
      <c r="C35" s="48"/>
      <c r="D35" s="53"/>
      <c r="E35" s="59"/>
      <c r="F35" s="56"/>
      <c r="G35" s="57"/>
    </row>
    <row r="36" spans="1:7">
      <c r="A36" s="27"/>
      <c r="B36" s="47" t="s">
        <v>49</v>
      </c>
      <c r="C36" s="48"/>
      <c r="D36" s="53"/>
      <c r="E36" s="59"/>
      <c r="F36" s="56"/>
      <c r="G36" s="57"/>
    </row>
    <row r="37" spans="1:7">
      <c r="A37" s="27"/>
      <c r="B37" s="47" t="s">
        <v>50</v>
      </c>
      <c r="C37" s="48"/>
      <c r="D37" s="53"/>
      <c r="E37" s="59"/>
      <c r="F37" s="56"/>
      <c r="G37" s="57"/>
    </row>
    <row r="38" spans="1:7">
      <c r="A38" s="27"/>
      <c r="B38" s="47" t="s">
        <v>51</v>
      </c>
      <c r="C38" s="48"/>
      <c r="D38" s="53"/>
      <c r="E38" s="59"/>
      <c r="F38" s="56"/>
      <c r="G38" s="57"/>
    </row>
    <row r="39" spans="1:7">
      <c r="A39" s="27"/>
      <c r="B39" s="47" t="s">
        <v>52</v>
      </c>
      <c r="C39" s="48"/>
      <c r="D39" s="53"/>
      <c r="E39" s="59"/>
      <c r="F39" s="56"/>
      <c r="G39" s="57"/>
    </row>
    <row r="40" spans="1:7">
      <c r="A40" s="27"/>
      <c r="B40" s="47" t="s">
        <v>53</v>
      </c>
      <c r="C40" s="48"/>
      <c r="D40" s="53"/>
      <c r="E40" s="59"/>
      <c r="F40" s="56"/>
      <c r="G40" s="57"/>
    </row>
    <row r="41" spans="1:7">
      <c r="A41" s="27"/>
      <c r="B41" s="47" t="s">
        <v>54</v>
      </c>
      <c r="C41" s="48"/>
      <c r="D41" s="53"/>
      <c r="E41" s="59"/>
      <c r="F41" s="56"/>
      <c r="G41" s="57"/>
    </row>
    <row r="42" spans="1:7">
      <c r="A42" s="27"/>
      <c r="B42" s="47" t="s">
        <v>55</v>
      </c>
      <c r="C42" s="48"/>
      <c r="D42" s="53"/>
      <c r="E42" s="59"/>
      <c r="F42" s="56"/>
      <c r="G42" s="57"/>
    </row>
    <row r="43" spans="1:7">
      <c r="A43" s="27"/>
      <c r="B43" s="47" t="s">
        <v>56</v>
      </c>
      <c r="C43" s="48"/>
      <c r="D43" s="53"/>
      <c r="E43" s="59"/>
      <c r="F43" s="56"/>
      <c r="G43" s="57"/>
    </row>
    <row r="44" spans="1:7">
      <c r="A44" s="27"/>
      <c r="B44" s="47" t="s">
        <v>57</v>
      </c>
      <c r="C44" s="48"/>
      <c r="D44" s="53"/>
      <c r="E44" s="59"/>
      <c r="F44" s="56"/>
      <c r="G44" s="57"/>
    </row>
    <row r="45" spans="1:7">
      <c r="A45" s="27"/>
      <c r="B45" s="47" t="s">
        <v>58</v>
      </c>
      <c r="C45" s="48"/>
      <c r="D45" s="53"/>
      <c r="E45" s="59"/>
      <c r="F45" s="56"/>
      <c r="G45" s="57"/>
    </row>
    <row r="46" spans="1:7">
      <c r="A46" s="27"/>
      <c r="B46" s="47" t="s">
        <v>59</v>
      </c>
      <c r="C46" s="48"/>
      <c r="D46" s="53"/>
      <c r="E46" s="59"/>
      <c r="F46" s="56"/>
      <c r="G46" s="57"/>
    </row>
    <row r="47" spans="1:7">
      <c r="A47" s="27"/>
      <c r="B47" s="47" t="s">
        <v>60</v>
      </c>
      <c r="C47" s="48"/>
      <c r="D47" s="53"/>
      <c r="E47" s="59"/>
      <c r="F47" s="56"/>
      <c r="G47" s="57"/>
    </row>
    <row r="48" spans="1:7">
      <c r="A48" s="27"/>
      <c r="B48" s="47" t="s">
        <v>61</v>
      </c>
      <c r="C48" s="48"/>
      <c r="D48" s="53"/>
      <c r="E48" s="59"/>
      <c r="F48" s="56"/>
      <c r="G48" s="57"/>
    </row>
    <row r="49" spans="1:7">
      <c r="A49" s="27"/>
      <c r="C49" s="48"/>
      <c r="D49" s="53"/>
      <c r="E49" s="59"/>
      <c r="F49" s="56"/>
      <c r="G49" s="57"/>
    </row>
    <row r="50" spans="1:7">
      <c r="A50" s="27"/>
      <c r="C50" s="48"/>
      <c r="D50" s="53"/>
      <c r="E50" s="59"/>
      <c r="F50" s="56"/>
      <c r="G50" s="57"/>
    </row>
    <row r="51" spans="1:7">
      <c r="A51" s="27"/>
      <c r="C51" s="48"/>
      <c r="D51" s="53"/>
      <c r="E51" s="59"/>
      <c r="F51" s="56"/>
      <c r="G51" s="57"/>
    </row>
    <row r="52" spans="1:7" ht="29.25" customHeight="1">
      <c r="A52" s="125" t="s">
        <v>62</v>
      </c>
      <c r="B52" s="126"/>
      <c r="C52" s="126"/>
      <c r="D52" s="126"/>
      <c r="E52" s="20"/>
      <c r="F52" s="21"/>
      <c r="G52" s="22">
        <f>SUM(G24:G51)</f>
        <v>0</v>
      </c>
    </row>
    <row r="53" spans="1:7" ht="15.75">
      <c r="A53" s="29"/>
      <c r="B53" s="50" t="s">
        <v>63</v>
      </c>
      <c r="C53" s="48"/>
      <c r="D53" s="53"/>
      <c r="E53" s="59"/>
      <c r="F53" s="56"/>
      <c r="G53" s="57"/>
    </row>
    <row r="54" spans="1:7" ht="15.75">
      <c r="A54" s="19">
        <v>2</v>
      </c>
      <c r="B54" s="50" t="s">
        <v>64</v>
      </c>
      <c r="C54" s="48"/>
      <c r="D54" s="53"/>
      <c r="E54" s="59"/>
      <c r="F54" s="56"/>
      <c r="G54" s="57"/>
    </row>
    <row r="55" spans="1:7">
      <c r="A55" s="29">
        <v>2.1</v>
      </c>
      <c r="B55" s="25" t="s">
        <v>65</v>
      </c>
      <c r="C55" s="48"/>
      <c r="D55" s="53"/>
      <c r="E55" s="59"/>
      <c r="F55" s="56"/>
      <c r="G55" s="57"/>
    </row>
    <row r="56" spans="1:7" ht="38.25">
      <c r="A56" s="27" t="s">
        <v>66</v>
      </c>
      <c r="B56" s="49" t="s">
        <v>67</v>
      </c>
      <c r="C56" s="48"/>
      <c r="D56" s="53"/>
      <c r="E56" s="59"/>
      <c r="F56" s="56"/>
      <c r="G56" s="57"/>
    </row>
    <row r="57" spans="1:7" ht="77.25" customHeight="1">
      <c r="A57" s="27" t="s">
        <v>68</v>
      </c>
      <c r="B57" s="49" t="s">
        <v>69</v>
      </c>
      <c r="C57" s="48"/>
      <c r="D57" s="53"/>
      <c r="E57" s="59"/>
      <c r="F57" s="56"/>
      <c r="G57" s="57"/>
    </row>
    <row r="58" spans="1:7">
      <c r="A58" s="29"/>
      <c r="C58" s="48"/>
      <c r="D58" s="53"/>
      <c r="E58" s="59"/>
      <c r="F58" s="56"/>
      <c r="G58" s="57"/>
    </row>
    <row r="59" spans="1:7" s="65" customFormat="1">
      <c r="A59" s="29">
        <v>2.2000000000000002</v>
      </c>
      <c r="B59" s="65" t="s">
        <v>64</v>
      </c>
      <c r="C59" s="66"/>
      <c r="D59" s="67"/>
      <c r="E59" s="68"/>
      <c r="F59" s="69"/>
      <c r="G59" s="70"/>
    </row>
    <row r="60" spans="1:7" ht="37.5" customHeight="1">
      <c r="A60" s="29" t="s">
        <v>70</v>
      </c>
      <c r="B60" s="49" t="s">
        <v>71</v>
      </c>
      <c r="C60" s="48" t="s">
        <v>40</v>
      </c>
      <c r="D60" s="53">
        <v>1</v>
      </c>
      <c r="E60" s="59"/>
      <c r="F60" s="56"/>
      <c r="G60" s="57">
        <f>D60*(E60+F60)</f>
        <v>0</v>
      </c>
    </row>
    <row r="61" spans="1:7">
      <c r="A61" s="29"/>
      <c r="C61" s="48"/>
      <c r="D61" s="53"/>
      <c r="E61" s="59"/>
      <c r="F61" s="56"/>
      <c r="G61" s="57"/>
    </row>
    <row r="62" spans="1:7" ht="29.25" customHeight="1">
      <c r="A62" s="125" t="s">
        <v>72</v>
      </c>
      <c r="B62" s="126"/>
      <c r="C62" s="126"/>
      <c r="D62" s="126"/>
      <c r="E62" s="20"/>
      <c r="F62" s="21"/>
      <c r="G62" s="22">
        <f>SUM(G60:G60)</f>
        <v>0</v>
      </c>
    </row>
    <row r="63" spans="1:7" ht="15.75">
      <c r="A63" s="29"/>
      <c r="B63" s="50" t="s">
        <v>73</v>
      </c>
      <c r="C63" s="48"/>
      <c r="D63" s="53"/>
      <c r="E63" s="59"/>
      <c r="F63" s="56"/>
      <c r="G63" s="57"/>
    </row>
    <row r="64" spans="1:7" ht="15.75">
      <c r="A64" s="19">
        <v>3</v>
      </c>
      <c r="B64" s="50" t="s">
        <v>74</v>
      </c>
      <c r="C64" s="48"/>
      <c r="D64" s="53"/>
      <c r="E64" s="59"/>
      <c r="F64" s="56"/>
      <c r="G64" s="57"/>
    </row>
    <row r="65" spans="1:7">
      <c r="A65" s="29">
        <v>3.1</v>
      </c>
      <c r="B65" s="25" t="s">
        <v>65</v>
      </c>
      <c r="C65" s="48"/>
      <c r="D65" s="53"/>
      <c r="E65" s="59"/>
      <c r="F65" s="56"/>
      <c r="G65" s="57"/>
    </row>
    <row r="66" spans="1:7" ht="63.75">
      <c r="A66" s="27" t="s">
        <v>66</v>
      </c>
      <c r="B66" s="49" t="s">
        <v>75</v>
      </c>
      <c r="C66" s="48"/>
      <c r="D66" s="53"/>
      <c r="E66" s="59"/>
      <c r="F66" s="56"/>
      <c r="G66" s="57"/>
    </row>
    <row r="67" spans="1:7" ht="63.75">
      <c r="A67" s="27" t="s">
        <v>68</v>
      </c>
      <c r="B67" s="49" t="s">
        <v>76</v>
      </c>
      <c r="C67" s="48"/>
      <c r="D67" s="53"/>
      <c r="E67" s="59"/>
      <c r="F67" s="56"/>
      <c r="G67" s="57"/>
    </row>
    <row r="68" spans="1:7" ht="25.5">
      <c r="A68" s="27" t="s">
        <v>77</v>
      </c>
      <c r="B68" s="49" t="s">
        <v>78</v>
      </c>
      <c r="C68" s="48"/>
      <c r="D68" s="53"/>
      <c r="E68" s="59"/>
      <c r="F68" s="56"/>
      <c r="G68" s="57"/>
    </row>
    <row r="69" spans="1:7" ht="25.5">
      <c r="A69" s="27" t="s">
        <v>79</v>
      </c>
      <c r="B69" s="49" t="s">
        <v>80</v>
      </c>
      <c r="C69" s="48"/>
      <c r="D69" s="53"/>
      <c r="E69" s="59"/>
      <c r="F69" s="56"/>
      <c r="G69" s="57"/>
    </row>
    <row r="70" spans="1:7" s="65" customFormat="1">
      <c r="A70" s="29">
        <v>3.2</v>
      </c>
      <c r="B70" s="47" t="s">
        <v>81</v>
      </c>
      <c r="C70" s="37" t="s">
        <v>82</v>
      </c>
      <c r="D70" s="53">
        <v>20</v>
      </c>
      <c r="E70" s="59"/>
      <c r="F70" s="56"/>
      <c r="G70" s="57">
        <f t="shared" ref="G70" si="1">D70*(E70+F70)</f>
        <v>0</v>
      </c>
    </row>
    <row r="71" spans="1:7">
      <c r="A71" s="29"/>
      <c r="C71" s="37"/>
      <c r="D71" s="53"/>
      <c r="E71" s="59"/>
      <c r="F71" s="56"/>
      <c r="G71" s="57"/>
    </row>
    <row r="72" spans="1:7" ht="29.25" customHeight="1">
      <c r="A72" s="125" t="s">
        <v>83</v>
      </c>
      <c r="B72" s="126"/>
      <c r="C72" s="126"/>
      <c r="D72" s="126"/>
      <c r="E72" s="20"/>
      <c r="F72" s="21"/>
      <c r="G72" s="22">
        <f>SUM(G70:G71)</f>
        <v>0</v>
      </c>
    </row>
    <row r="73" spans="1:7" ht="15.75">
      <c r="A73" s="29"/>
      <c r="B73" s="50" t="s">
        <v>84</v>
      </c>
      <c r="C73" s="48"/>
      <c r="D73" s="53"/>
      <c r="E73" s="59"/>
      <c r="F73" s="56"/>
      <c r="G73" s="57"/>
    </row>
    <row r="74" spans="1:7" ht="15.75">
      <c r="A74" s="19">
        <v>4</v>
      </c>
      <c r="B74" s="50" t="s">
        <v>85</v>
      </c>
      <c r="C74" s="48"/>
      <c r="D74" s="53"/>
      <c r="E74" s="59"/>
      <c r="F74" s="56"/>
      <c r="G74" s="57"/>
    </row>
    <row r="75" spans="1:7" s="65" customFormat="1">
      <c r="A75" s="29">
        <v>4.0999999999999996</v>
      </c>
      <c r="B75" s="65" t="s">
        <v>65</v>
      </c>
      <c r="C75" s="66"/>
      <c r="D75" s="67"/>
      <c r="E75" s="68"/>
      <c r="F75" s="69"/>
      <c r="G75" s="70"/>
    </row>
    <row r="76" spans="1:7" ht="38.25">
      <c r="A76" s="27" t="s">
        <v>86</v>
      </c>
      <c r="B76" s="49" t="s">
        <v>87</v>
      </c>
      <c r="C76" s="48"/>
      <c r="D76" s="53"/>
      <c r="E76" s="59"/>
      <c r="F76" s="56"/>
      <c r="G76" s="57"/>
    </row>
    <row r="77" spans="1:7" ht="51">
      <c r="A77" s="27" t="s">
        <v>68</v>
      </c>
      <c r="B77" s="49" t="s">
        <v>88</v>
      </c>
      <c r="C77" s="48"/>
      <c r="D77" s="53"/>
      <c r="E77" s="59"/>
      <c r="F77" s="56"/>
      <c r="G77" s="57"/>
    </row>
    <row r="78" spans="1:7" ht="25.5">
      <c r="A78" s="27" t="s">
        <v>77</v>
      </c>
      <c r="B78" s="49" t="s">
        <v>89</v>
      </c>
      <c r="C78" s="48"/>
      <c r="D78" s="53"/>
      <c r="E78" s="59"/>
      <c r="F78" s="56"/>
      <c r="G78" s="57"/>
    </row>
    <row r="79" spans="1:7">
      <c r="A79" s="27" t="s">
        <v>79</v>
      </c>
      <c r="B79" s="49" t="s">
        <v>90</v>
      </c>
      <c r="C79" s="48"/>
      <c r="D79" s="53"/>
      <c r="E79" s="59"/>
      <c r="F79" s="56"/>
      <c r="G79" s="57"/>
    </row>
    <row r="80" spans="1:7">
      <c r="A80" s="29"/>
      <c r="C80" s="37"/>
      <c r="D80" s="53"/>
      <c r="E80" s="59"/>
      <c r="F80" s="56"/>
      <c r="G80" s="57"/>
    </row>
    <row r="81" spans="1:7" s="65" customFormat="1">
      <c r="A81" s="29">
        <v>4.2</v>
      </c>
      <c r="B81" s="65" t="s">
        <v>85</v>
      </c>
      <c r="C81" s="66"/>
      <c r="D81" s="67"/>
      <c r="E81" s="68"/>
      <c r="F81" s="69"/>
      <c r="G81" s="70"/>
    </row>
    <row r="82" spans="1:7">
      <c r="A82" s="29" t="s">
        <v>91</v>
      </c>
      <c r="B82" s="47" t="s">
        <v>92</v>
      </c>
      <c r="C82" s="48" t="s">
        <v>93</v>
      </c>
      <c r="D82" s="53">
        <v>7</v>
      </c>
      <c r="E82" s="59"/>
      <c r="F82" s="56"/>
      <c r="G82" s="57">
        <f t="shared" ref="G82:G87" si="2">D82*(E82+F82)</f>
        <v>0</v>
      </c>
    </row>
    <row r="83" spans="1:7">
      <c r="A83" s="29" t="s">
        <v>94</v>
      </c>
      <c r="B83" s="47" t="s">
        <v>95</v>
      </c>
      <c r="C83" s="48" t="s">
        <v>93</v>
      </c>
      <c r="D83" s="53">
        <v>3</v>
      </c>
      <c r="E83" s="59"/>
      <c r="F83" s="56"/>
      <c r="G83" s="57">
        <f t="shared" si="2"/>
        <v>0</v>
      </c>
    </row>
    <row r="84" spans="1:7">
      <c r="A84" s="29" t="s">
        <v>96</v>
      </c>
      <c r="B84" s="47" t="s">
        <v>97</v>
      </c>
      <c r="C84" s="48" t="s">
        <v>93</v>
      </c>
      <c r="D84" s="53">
        <v>5</v>
      </c>
      <c r="E84" s="59"/>
      <c r="F84" s="56"/>
      <c r="G84" s="57">
        <f t="shared" si="2"/>
        <v>0</v>
      </c>
    </row>
    <row r="85" spans="1:7">
      <c r="A85" s="29" t="s">
        <v>98</v>
      </c>
      <c r="B85" s="47" t="s">
        <v>99</v>
      </c>
      <c r="C85" s="48" t="s">
        <v>93</v>
      </c>
      <c r="D85" s="53">
        <v>1</v>
      </c>
      <c r="E85" s="59"/>
      <c r="F85" s="56"/>
      <c r="G85" s="57">
        <f t="shared" si="2"/>
        <v>0</v>
      </c>
    </row>
    <row r="86" spans="1:7">
      <c r="A86" s="29" t="s">
        <v>100</v>
      </c>
      <c r="B86" s="47" t="s">
        <v>101</v>
      </c>
      <c r="C86" s="48" t="s">
        <v>93</v>
      </c>
      <c r="D86" s="53">
        <v>24</v>
      </c>
      <c r="E86" s="59"/>
      <c r="F86" s="56"/>
      <c r="G86" s="57">
        <f t="shared" si="2"/>
        <v>0</v>
      </c>
    </row>
    <row r="87" spans="1:7">
      <c r="A87" s="29" t="s">
        <v>102</v>
      </c>
      <c r="B87" s="47" t="s">
        <v>103</v>
      </c>
      <c r="C87" s="48" t="s">
        <v>93</v>
      </c>
      <c r="D87" s="53">
        <v>2</v>
      </c>
      <c r="E87" s="59"/>
      <c r="F87" s="56"/>
      <c r="G87" s="57">
        <f t="shared" si="2"/>
        <v>0</v>
      </c>
    </row>
    <row r="88" spans="1:7">
      <c r="A88" s="29" t="s">
        <v>104</v>
      </c>
      <c r="B88" s="47" t="s">
        <v>105</v>
      </c>
      <c r="C88" s="48" t="s">
        <v>93</v>
      </c>
      <c r="D88" s="53">
        <v>10</v>
      </c>
      <c r="E88" s="59"/>
      <c r="F88" s="56"/>
      <c r="G88" s="57">
        <f t="shared" ref="G88" si="3">D88*(E88+F88)</f>
        <v>0</v>
      </c>
    </row>
    <row r="89" spans="1:7">
      <c r="A89" s="29"/>
      <c r="C89" s="48"/>
      <c r="D89" s="53"/>
      <c r="E89" s="59"/>
      <c r="F89" s="56"/>
      <c r="G89" s="57"/>
    </row>
    <row r="90" spans="1:7">
      <c r="A90" s="29"/>
      <c r="C90" s="48"/>
      <c r="D90" s="53"/>
      <c r="E90" s="59"/>
      <c r="F90" s="56"/>
      <c r="G90" s="57"/>
    </row>
    <row r="91" spans="1:7">
      <c r="A91" s="29"/>
      <c r="C91" s="48"/>
      <c r="D91" s="53"/>
      <c r="E91" s="59"/>
      <c r="F91" s="56"/>
      <c r="G91" s="57"/>
    </row>
    <row r="92" spans="1:7" ht="29.25" customHeight="1">
      <c r="A92" s="125" t="s">
        <v>106</v>
      </c>
      <c r="B92" s="126"/>
      <c r="C92" s="126"/>
      <c r="D92" s="126"/>
      <c r="E92" s="20"/>
      <c r="F92" s="21"/>
      <c r="G92" s="22">
        <f>SUM(G82:G89)</f>
        <v>0</v>
      </c>
    </row>
    <row r="93" spans="1:7" s="108" customFormat="1" ht="15.75">
      <c r="A93" s="101"/>
      <c r="B93" s="102" t="s">
        <v>107</v>
      </c>
      <c r="C93" s="103"/>
      <c r="D93" s="104"/>
      <c r="E93" s="105"/>
      <c r="F93" s="106"/>
      <c r="G93" s="107"/>
    </row>
    <row r="94" spans="1:7" ht="15.75">
      <c r="A94" s="19">
        <v>5</v>
      </c>
      <c r="B94" s="50" t="s">
        <v>108</v>
      </c>
      <c r="C94" s="48"/>
      <c r="D94" s="53"/>
      <c r="E94" s="59"/>
      <c r="F94" s="56"/>
      <c r="G94" s="57"/>
    </row>
    <row r="95" spans="1:7" s="65" customFormat="1">
      <c r="A95" s="29">
        <v>5.0999999999999996</v>
      </c>
      <c r="B95" s="65" t="s">
        <v>65</v>
      </c>
      <c r="C95" s="71"/>
      <c r="D95" s="67"/>
      <c r="E95" s="68"/>
      <c r="F95" s="69"/>
      <c r="G95" s="70"/>
    </row>
    <row r="96" spans="1:7" ht="38.25">
      <c r="A96" s="27" t="s">
        <v>86</v>
      </c>
      <c r="B96" s="49" t="s">
        <v>109</v>
      </c>
      <c r="C96" s="48"/>
      <c r="D96" s="53"/>
      <c r="E96" s="59"/>
      <c r="F96" s="56"/>
      <c r="G96" s="57"/>
    </row>
    <row r="97" spans="1:8">
      <c r="A97" s="27" t="s">
        <v>68</v>
      </c>
      <c r="B97" s="49" t="s">
        <v>110</v>
      </c>
      <c r="C97" s="48"/>
      <c r="D97" s="53"/>
      <c r="E97" s="59"/>
      <c r="F97" s="56"/>
      <c r="G97" s="57"/>
    </row>
    <row r="98" spans="1:8" ht="15.75" customHeight="1">
      <c r="A98" s="27" t="s">
        <v>77</v>
      </c>
      <c r="B98" s="49" t="s">
        <v>111</v>
      </c>
      <c r="C98" s="48"/>
      <c r="D98" s="53"/>
      <c r="E98" s="59"/>
      <c r="F98" s="56"/>
      <c r="G98" s="57"/>
    </row>
    <row r="99" spans="1:8">
      <c r="A99" s="27"/>
      <c r="B99" s="49"/>
      <c r="C99" s="48"/>
      <c r="D99" s="53"/>
      <c r="E99" s="59"/>
      <c r="F99" s="56"/>
      <c r="G99" s="57"/>
    </row>
    <row r="100" spans="1:8" s="65" customFormat="1">
      <c r="A100" s="29">
        <v>5.2</v>
      </c>
      <c r="B100" s="65" t="s">
        <v>112</v>
      </c>
      <c r="C100" s="71"/>
      <c r="D100" s="67"/>
      <c r="E100" s="68"/>
      <c r="F100" s="69"/>
      <c r="G100" s="70"/>
    </row>
    <row r="101" spans="1:8">
      <c r="A101" s="29" t="s">
        <v>113</v>
      </c>
      <c r="B101" s="47" t="s">
        <v>114</v>
      </c>
      <c r="C101" s="37" t="s">
        <v>82</v>
      </c>
      <c r="D101" s="73">
        <v>450</v>
      </c>
      <c r="E101" s="59"/>
      <c r="F101" s="56"/>
      <c r="G101" s="57">
        <f t="shared" ref="G101" si="4">D101*(E101+F101)</f>
        <v>0</v>
      </c>
    </row>
    <row r="102" spans="1:8">
      <c r="A102" s="29"/>
      <c r="C102" s="37"/>
      <c r="D102" s="73"/>
      <c r="E102" s="59"/>
      <c r="F102" s="56"/>
      <c r="G102" s="57"/>
    </row>
    <row r="103" spans="1:8" s="65" customFormat="1">
      <c r="A103" s="29">
        <v>5.3</v>
      </c>
      <c r="B103" s="65" t="s">
        <v>115</v>
      </c>
      <c r="C103" s="71"/>
      <c r="D103" s="67"/>
      <c r="E103" s="68"/>
      <c r="F103" s="69"/>
      <c r="G103" s="70"/>
    </row>
    <row r="104" spans="1:8" ht="30.75" customHeight="1">
      <c r="A104" s="29" t="s">
        <v>116</v>
      </c>
      <c r="B104" s="89" t="s">
        <v>117</v>
      </c>
      <c r="C104" s="90" t="s">
        <v>118</v>
      </c>
      <c r="D104" s="91">
        <v>450</v>
      </c>
      <c r="E104" s="92"/>
      <c r="F104" s="96"/>
      <c r="G104" s="94">
        <f t="shared" ref="G104:G108" si="5">D104*(E104+F104)</f>
        <v>0</v>
      </c>
      <c r="H104" s="86"/>
    </row>
    <row r="105" spans="1:8">
      <c r="A105" s="29"/>
      <c r="C105" s="37"/>
      <c r="D105" s="73"/>
      <c r="E105" s="59"/>
      <c r="F105" s="56"/>
      <c r="G105" s="57"/>
    </row>
    <row r="106" spans="1:8">
      <c r="A106" s="29"/>
      <c r="C106" s="37"/>
      <c r="D106" s="73"/>
      <c r="E106" s="59"/>
      <c r="F106" s="56"/>
      <c r="G106" s="57"/>
    </row>
    <row r="107" spans="1:8">
      <c r="A107" s="29">
        <v>5.4</v>
      </c>
      <c r="B107" s="65" t="s">
        <v>119</v>
      </c>
      <c r="C107" s="48"/>
      <c r="D107" s="73"/>
      <c r="E107" s="59"/>
      <c r="F107" s="56"/>
      <c r="G107" s="57"/>
    </row>
    <row r="108" spans="1:8" ht="25.5">
      <c r="A108" s="29" t="s">
        <v>120</v>
      </c>
      <c r="B108" s="95" t="s">
        <v>121</v>
      </c>
      <c r="C108" s="90" t="s">
        <v>118</v>
      </c>
      <c r="D108" s="91">
        <v>416.6</v>
      </c>
      <c r="E108" s="92"/>
      <c r="F108" s="96"/>
      <c r="G108" s="94">
        <f t="shared" si="5"/>
        <v>0</v>
      </c>
    </row>
    <row r="109" spans="1:8">
      <c r="A109" s="29" t="s">
        <v>122</v>
      </c>
      <c r="B109" s="95" t="s">
        <v>123</v>
      </c>
      <c r="C109" s="90" t="s">
        <v>118</v>
      </c>
      <c r="D109" s="91">
        <v>33</v>
      </c>
      <c r="E109" s="92"/>
      <c r="F109" s="92"/>
      <c r="G109" s="94">
        <f>D109*(E109+F109)</f>
        <v>0</v>
      </c>
    </row>
    <row r="110" spans="1:8" ht="21" customHeight="1">
      <c r="A110" s="29" t="s">
        <v>124</v>
      </c>
      <c r="B110" s="95" t="s">
        <v>125</v>
      </c>
      <c r="C110" s="90" t="s">
        <v>118</v>
      </c>
      <c r="D110" s="91">
        <v>106</v>
      </c>
      <c r="E110" s="92"/>
      <c r="F110" s="92"/>
      <c r="G110" s="94">
        <f>D110*(E110+F110)</f>
        <v>0</v>
      </c>
    </row>
    <row r="111" spans="1:8" ht="21" customHeight="1">
      <c r="A111" s="29" t="s">
        <v>120</v>
      </c>
      <c r="B111" s="95" t="s">
        <v>126</v>
      </c>
      <c r="C111" s="90" t="s">
        <v>118</v>
      </c>
      <c r="D111" s="91">
        <v>106</v>
      </c>
      <c r="E111" s="92"/>
      <c r="F111" s="92"/>
      <c r="G111" s="94">
        <f>D111*(E111+F111)</f>
        <v>0</v>
      </c>
    </row>
    <row r="112" spans="1:8" ht="30" customHeight="1">
      <c r="A112" s="29"/>
      <c r="B112" s="95"/>
      <c r="C112" s="90"/>
      <c r="D112" s="91"/>
      <c r="E112" s="92"/>
      <c r="F112" s="92"/>
      <c r="G112" s="94"/>
    </row>
    <row r="113" spans="1:7">
      <c r="A113" s="29">
        <v>5.5</v>
      </c>
      <c r="B113" s="65" t="s">
        <v>127</v>
      </c>
    </row>
    <row r="114" spans="1:7">
      <c r="A114" s="29" t="s">
        <v>128</v>
      </c>
      <c r="B114" s="95" t="s">
        <v>129</v>
      </c>
      <c r="C114" s="48" t="s">
        <v>118</v>
      </c>
      <c r="D114" s="73">
        <f>6*3</f>
        <v>18</v>
      </c>
      <c r="E114" s="59"/>
      <c r="F114" s="56"/>
      <c r="G114" s="57">
        <f t="shared" ref="G114:G115" si="6">D114*(E114+F114)</f>
        <v>0</v>
      </c>
    </row>
    <row r="115" spans="1:7" ht="25.5">
      <c r="A115" s="29" t="s">
        <v>130</v>
      </c>
      <c r="B115" s="95" t="s">
        <v>131</v>
      </c>
      <c r="C115" s="48" t="s">
        <v>118</v>
      </c>
      <c r="D115" s="91">
        <v>24</v>
      </c>
      <c r="E115" s="92"/>
      <c r="F115" s="92"/>
      <c r="G115" s="57">
        <f t="shared" si="6"/>
        <v>0</v>
      </c>
    </row>
    <row r="116" spans="1:7">
      <c r="A116" s="29"/>
      <c r="C116" s="48"/>
      <c r="D116" s="53"/>
      <c r="E116" s="59"/>
      <c r="F116" s="56"/>
      <c r="G116" s="57"/>
    </row>
    <row r="117" spans="1:7" ht="29.25" customHeight="1">
      <c r="A117" s="125" t="s">
        <v>132</v>
      </c>
      <c r="B117" s="126"/>
      <c r="C117" s="126"/>
      <c r="D117" s="126"/>
      <c r="E117" s="20"/>
      <c r="F117" s="21"/>
      <c r="G117" s="22">
        <f>SUM(G101:G115)</f>
        <v>0</v>
      </c>
    </row>
    <row r="118" spans="1:7" ht="15.75">
      <c r="A118" s="29"/>
      <c r="B118" s="50" t="s">
        <v>133</v>
      </c>
      <c r="C118" s="48"/>
      <c r="D118" s="53"/>
      <c r="E118" s="59"/>
      <c r="F118" s="56"/>
      <c r="G118" s="57"/>
    </row>
    <row r="119" spans="1:7" ht="15.75">
      <c r="A119" s="19">
        <v>6</v>
      </c>
      <c r="B119" s="50" t="s">
        <v>134</v>
      </c>
      <c r="C119" s="48"/>
      <c r="D119" s="53"/>
      <c r="E119" s="59"/>
      <c r="F119" s="56"/>
      <c r="G119" s="57"/>
    </row>
    <row r="120" spans="1:7" s="65" customFormat="1">
      <c r="A120" s="29">
        <v>6.1</v>
      </c>
      <c r="B120" s="65" t="s">
        <v>65</v>
      </c>
      <c r="C120" s="71"/>
      <c r="D120" s="67"/>
      <c r="E120" s="68"/>
      <c r="F120" s="69"/>
      <c r="G120" s="70"/>
    </row>
    <row r="121" spans="1:7" ht="48">
      <c r="A121" s="27" t="s">
        <v>86</v>
      </c>
      <c r="B121" s="49" t="s">
        <v>135</v>
      </c>
      <c r="C121" s="48"/>
      <c r="D121" s="53"/>
      <c r="E121" s="59"/>
      <c r="F121" s="56"/>
      <c r="G121" s="57"/>
    </row>
    <row r="122" spans="1:7" ht="25.5">
      <c r="A122" s="27" t="s">
        <v>68</v>
      </c>
      <c r="B122" s="49" t="s">
        <v>136</v>
      </c>
      <c r="C122" s="48"/>
      <c r="D122" s="53"/>
      <c r="E122" s="59"/>
      <c r="F122" s="56"/>
      <c r="G122" s="57"/>
    </row>
    <row r="123" spans="1:7" ht="25.5">
      <c r="A123" s="27" t="s">
        <v>77</v>
      </c>
      <c r="B123" s="49" t="s">
        <v>137</v>
      </c>
      <c r="C123" s="48"/>
      <c r="D123" s="53"/>
      <c r="E123" s="59"/>
      <c r="F123" s="56"/>
      <c r="G123" s="57"/>
    </row>
    <row r="124" spans="1:7">
      <c r="A124" s="27" t="s">
        <v>79</v>
      </c>
      <c r="B124" s="49" t="s">
        <v>138</v>
      </c>
      <c r="C124" s="48"/>
      <c r="D124" s="53"/>
      <c r="E124" s="59"/>
      <c r="F124" s="56"/>
      <c r="G124" s="57"/>
    </row>
    <row r="125" spans="1:7" ht="25.5">
      <c r="A125" s="27" t="s">
        <v>139</v>
      </c>
      <c r="B125" s="49" t="s">
        <v>140</v>
      </c>
      <c r="C125" s="48"/>
      <c r="D125" s="53"/>
      <c r="E125" s="59"/>
      <c r="F125" s="56"/>
      <c r="G125" s="57"/>
    </row>
    <row r="126" spans="1:7" ht="127.5">
      <c r="A126" s="27" t="s">
        <v>141</v>
      </c>
      <c r="B126" s="49" t="s">
        <v>142</v>
      </c>
      <c r="C126" s="48"/>
      <c r="D126" s="53"/>
      <c r="E126" s="59"/>
      <c r="F126" s="56"/>
      <c r="G126" s="57"/>
    </row>
    <row r="127" spans="1:7" ht="38.25">
      <c r="A127" s="27" t="s">
        <v>143</v>
      </c>
      <c r="B127" s="49" t="s">
        <v>144</v>
      </c>
      <c r="C127" s="48"/>
      <c r="D127" s="53"/>
      <c r="E127" s="59"/>
      <c r="F127" s="56"/>
      <c r="G127" s="57"/>
    </row>
    <row r="128" spans="1:7" ht="15.75">
      <c r="A128" s="19"/>
      <c r="B128" s="50"/>
      <c r="C128" s="48"/>
      <c r="D128" s="53"/>
      <c r="E128" s="59"/>
      <c r="F128" s="56"/>
      <c r="G128" s="57"/>
    </row>
    <row r="129" spans="1:12" s="65" customFormat="1">
      <c r="A129" s="29">
        <v>6.2</v>
      </c>
      <c r="B129" s="65" t="s">
        <v>145</v>
      </c>
      <c r="C129" s="71"/>
      <c r="D129" s="67"/>
      <c r="E129" s="68"/>
      <c r="F129" s="69"/>
      <c r="G129" s="70"/>
    </row>
    <row r="130" spans="1:12">
      <c r="A130" s="29" t="s">
        <v>146</v>
      </c>
      <c r="B130" s="47" t="s">
        <v>147</v>
      </c>
      <c r="C130" s="37" t="s">
        <v>82</v>
      </c>
      <c r="D130" s="53">
        <f>H130</f>
        <v>0</v>
      </c>
      <c r="E130" s="59"/>
      <c r="F130" s="56"/>
      <c r="G130" s="57">
        <f t="shared" ref="G130" si="7">D130*(E130+F130)</f>
        <v>0</v>
      </c>
    </row>
    <row r="131" spans="1:12">
      <c r="A131" s="29"/>
      <c r="C131" s="48"/>
      <c r="D131" s="53"/>
      <c r="E131" s="59"/>
      <c r="F131" s="56"/>
      <c r="G131" s="57"/>
    </row>
    <row r="132" spans="1:12" ht="29.25" customHeight="1">
      <c r="A132" s="125" t="s">
        <v>148</v>
      </c>
      <c r="B132" s="126"/>
      <c r="C132" s="126"/>
      <c r="D132" s="126"/>
      <c r="E132" s="20"/>
      <c r="F132" s="21"/>
      <c r="G132" s="22">
        <f>SUM(G130:G130)</f>
        <v>0</v>
      </c>
    </row>
    <row r="133" spans="1:12" ht="15.75">
      <c r="A133" s="29"/>
      <c r="B133" s="50" t="s">
        <v>149</v>
      </c>
      <c r="C133" s="48"/>
      <c r="D133" s="53"/>
      <c r="E133" s="59"/>
      <c r="F133" s="56"/>
      <c r="G133" s="57"/>
    </row>
    <row r="134" spans="1:12" ht="15.75">
      <c r="A134" s="29"/>
      <c r="B134" s="50" t="s">
        <v>150</v>
      </c>
      <c r="C134" s="48"/>
      <c r="D134" s="53"/>
      <c r="E134" s="59"/>
      <c r="F134" s="56"/>
      <c r="G134" s="57"/>
    </row>
    <row r="135" spans="1:12" s="65" customFormat="1">
      <c r="A135" s="29">
        <v>7.1</v>
      </c>
      <c r="B135" s="65" t="s">
        <v>65</v>
      </c>
      <c r="C135" s="71"/>
      <c r="D135" s="67"/>
      <c r="E135" s="68"/>
      <c r="F135" s="69"/>
      <c r="G135" s="70"/>
    </row>
    <row r="136" spans="1:12" ht="51">
      <c r="A136" s="27" t="s">
        <v>86</v>
      </c>
      <c r="B136" s="49" t="s">
        <v>151</v>
      </c>
      <c r="C136" s="48"/>
      <c r="D136" s="53"/>
      <c r="E136" s="59"/>
      <c r="F136" s="56"/>
      <c r="G136" s="57"/>
    </row>
    <row r="137" spans="1:12" ht="48">
      <c r="A137" s="27" t="s">
        <v>68</v>
      </c>
      <c r="B137" s="49" t="s">
        <v>152</v>
      </c>
      <c r="C137" s="48"/>
      <c r="D137" s="53"/>
      <c r="E137" s="59"/>
      <c r="F137" s="56"/>
      <c r="G137" s="57"/>
    </row>
    <row r="138" spans="1:12" ht="60">
      <c r="A138" s="27" t="s">
        <v>77</v>
      </c>
      <c r="B138" s="49" t="s">
        <v>153</v>
      </c>
      <c r="C138" s="48"/>
      <c r="D138" s="53"/>
      <c r="E138" s="59"/>
      <c r="F138" s="56"/>
      <c r="G138" s="57"/>
    </row>
    <row r="139" spans="1:12" ht="25.5">
      <c r="A139" s="27" t="s">
        <v>79</v>
      </c>
      <c r="B139" s="49" t="s">
        <v>154</v>
      </c>
      <c r="C139" s="48"/>
      <c r="D139" s="53"/>
      <c r="E139" s="59"/>
      <c r="F139" s="56"/>
      <c r="G139" s="57"/>
      <c r="I139" s="87"/>
    </row>
    <row r="140" spans="1:12" ht="15.75">
      <c r="A140" s="29"/>
      <c r="B140" s="50"/>
      <c r="C140" s="48"/>
      <c r="D140" s="53"/>
      <c r="E140" s="59"/>
      <c r="F140" s="56"/>
      <c r="G140" s="57"/>
    </row>
    <row r="141" spans="1:12" s="65" customFormat="1">
      <c r="A141" s="29">
        <v>7.2</v>
      </c>
      <c r="B141" s="65" t="s">
        <v>155</v>
      </c>
      <c r="C141" s="71"/>
      <c r="D141" s="67"/>
      <c r="E141" s="68"/>
      <c r="F141" s="69"/>
      <c r="G141" s="70"/>
    </row>
    <row r="142" spans="1:12">
      <c r="A142" s="29" t="s">
        <v>156</v>
      </c>
      <c r="B142" s="47" t="s">
        <v>157</v>
      </c>
      <c r="C142" s="37" t="s">
        <v>82</v>
      </c>
      <c r="D142" s="72">
        <v>216.82</v>
      </c>
      <c r="E142" s="59"/>
      <c r="F142" s="56"/>
      <c r="G142" s="57">
        <f t="shared" ref="G142:G143" si="8">D142*(E142+F142)</f>
        <v>0</v>
      </c>
      <c r="H142" s="87"/>
      <c r="I142" s="87"/>
      <c r="L142" s="63"/>
    </row>
    <row r="143" spans="1:12">
      <c r="A143" s="29" t="s">
        <v>158</v>
      </c>
      <c r="B143" s="47" t="s">
        <v>159</v>
      </c>
      <c r="C143" s="37" t="s">
        <v>82</v>
      </c>
      <c r="D143" s="72">
        <f>D130</f>
        <v>0</v>
      </c>
      <c r="E143" s="59"/>
      <c r="F143" s="56"/>
      <c r="G143" s="57">
        <f t="shared" si="8"/>
        <v>0</v>
      </c>
      <c r="H143" s="87"/>
      <c r="J143" s="124"/>
      <c r="K143" s="124"/>
      <c r="L143" s="63"/>
    </row>
    <row r="144" spans="1:12">
      <c r="A144" s="29"/>
      <c r="C144" s="37"/>
      <c r="D144" s="72"/>
      <c r="E144" s="68"/>
      <c r="F144" s="69"/>
      <c r="G144" s="57"/>
    </row>
    <row r="145" spans="1:7">
      <c r="A145" s="29"/>
      <c r="C145" s="37"/>
      <c r="D145" s="72"/>
      <c r="E145" s="59"/>
      <c r="F145" s="56"/>
      <c r="G145" s="57"/>
    </row>
    <row r="146" spans="1:7">
      <c r="A146" s="29"/>
      <c r="C146" s="48"/>
      <c r="D146" s="53"/>
      <c r="E146" s="59"/>
      <c r="F146" s="56"/>
      <c r="G146" s="57"/>
    </row>
    <row r="147" spans="1:7" ht="29.25" customHeight="1">
      <c r="A147" s="125" t="s">
        <v>160</v>
      </c>
      <c r="B147" s="126"/>
      <c r="C147" s="126"/>
      <c r="D147" s="126"/>
      <c r="E147" s="20"/>
      <c r="F147" s="21"/>
      <c r="G147" s="22">
        <f>SUM(G142:G144)</f>
        <v>0</v>
      </c>
    </row>
    <row r="148" spans="1:7" ht="15.75">
      <c r="A148" s="29"/>
      <c r="B148" s="50" t="s">
        <v>161</v>
      </c>
      <c r="C148" s="48"/>
      <c r="D148" s="53"/>
      <c r="E148" s="59"/>
      <c r="F148" s="56"/>
      <c r="G148" s="57"/>
    </row>
    <row r="149" spans="1:7" ht="15.75">
      <c r="A149" s="29"/>
      <c r="B149" s="50" t="s">
        <v>162</v>
      </c>
      <c r="C149" s="48"/>
      <c r="D149" s="53"/>
      <c r="E149" s="59"/>
      <c r="F149" s="56"/>
      <c r="G149" s="57"/>
    </row>
    <row r="150" spans="1:7" s="65" customFormat="1">
      <c r="A150" s="29">
        <v>8.1</v>
      </c>
      <c r="B150" s="65" t="s">
        <v>65</v>
      </c>
      <c r="C150" s="71"/>
      <c r="D150" s="67"/>
      <c r="E150" s="68"/>
      <c r="F150" s="69"/>
      <c r="G150" s="70"/>
    </row>
    <row r="151" spans="1:7" ht="38.25">
      <c r="A151" s="27" t="s">
        <v>86</v>
      </c>
      <c r="B151" s="49" t="s">
        <v>163</v>
      </c>
      <c r="C151" s="48"/>
      <c r="D151" s="53"/>
      <c r="E151" s="59"/>
      <c r="F151" s="56"/>
      <c r="G151" s="57"/>
    </row>
    <row r="152" spans="1:7" ht="25.5">
      <c r="A152" s="27" t="s">
        <v>68</v>
      </c>
      <c r="B152" s="49" t="s">
        <v>164</v>
      </c>
      <c r="C152" s="48"/>
      <c r="D152" s="53"/>
      <c r="E152" s="59"/>
      <c r="F152" s="56"/>
      <c r="G152" s="57"/>
    </row>
    <row r="153" spans="1:7" ht="25.5">
      <c r="A153" s="27" t="s">
        <v>77</v>
      </c>
      <c r="B153" s="49" t="s">
        <v>165</v>
      </c>
      <c r="C153" s="48"/>
      <c r="D153" s="53"/>
      <c r="E153" s="59"/>
      <c r="F153" s="56"/>
      <c r="G153" s="57"/>
    </row>
    <row r="154" spans="1:7" ht="25.5">
      <c r="A154" s="27" t="s">
        <v>79</v>
      </c>
      <c r="B154" s="49" t="s">
        <v>154</v>
      </c>
      <c r="C154" s="48"/>
      <c r="D154" s="53"/>
      <c r="E154" s="59"/>
      <c r="F154" s="56"/>
      <c r="G154" s="57"/>
    </row>
    <row r="155" spans="1:7" ht="15.75">
      <c r="A155" s="29"/>
      <c r="B155" s="50"/>
      <c r="C155" s="48"/>
      <c r="D155" s="53"/>
      <c r="E155" s="59"/>
      <c r="F155" s="56"/>
      <c r="G155" s="57"/>
    </row>
    <row r="156" spans="1:7" s="65" customFormat="1">
      <c r="A156" s="29">
        <v>8.1999999999999993</v>
      </c>
      <c r="B156" s="65" t="s">
        <v>166</v>
      </c>
      <c r="C156" s="71"/>
      <c r="D156" s="67"/>
      <c r="E156" s="68"/>
      <c r="F156" s="69"/>
      <c r="G156" s="70"/>
    </row>
    <row r="157" spans="1:7">
      <c r="A157" s="29" t="s">
        <v>167</v>
      </c>
      <c r="B157" s="47" t="s">
        <v>168</v>
      </c>
      <c r="C157" s="77" t="s">
        <v>93</v>
      </c>
      <c r="D157" s="72">
        <v>12</v>
      </c>
      <c r="E157" s="59"/>
      <c r="F157" s="56"/>
      <c r="G157" s="57">
        <f t="shared" ref="G157" si="9">D157*(E157+F157)</f>
        <v>0</v>
      </c>
    </row>
    <row r="158" spans="1:7">
      <c r="A158" s="29" t="s">
        <v>169</v>
      </c>
      <c r="B158" s="47" t="s">
        <v>170</v>
      </c>
      <c r="C158" s="77" t="s">
        <v>93</v>
      </c>
      <c r="D158" s="72">
        <v>1</v>
      </c>
      <c r="E158" s="59"/>
      <c r="F158" s="56"/>
      <c r="G158" s="57">
        <f t="shared" ref="G158:G162" si="10">D158*(E158+F158)</f>
        <v>0</v>
      </c>
    </row>
    <row r="159" spans="1:7">
      <c r="A159" s="29" t="s">
        <v>171</v>
      </c>
      <c r="B159" s="47" t="s">
        <v>172</v>
      </c>
      <c r="C159" s="77" t="s">
        <v>93</v>
      </c>
      <c r="D159" s="72">
        <v>1</v>
      </c>
      <c r="E159" s="59"/>
      <c r="F159" s="56"/>
      <c r="G159" s="57">
        <f t="shared" si="10"/>
        <v>0</v>
      </c>
    </row>
    <row r="160" spans="1:7">
      <c r="A160" s="29" t="s">
        <v>173</v>
      </c>
      <c r="B160" s="47" t="s">
        <v>174</v>
      </c>
      <c r="C160" s="77" t="s">
        <v>93</v>
      </c>
      <c r="D160" s="72">
        <v>1</v>
      </c>
      <c r="E160" s="59"/>
      <c r="F160" s="56"/>
      <c r="G160" s="57">
        <f t="shared" si="10"/>
        <v>0</v>
      </c>
    </row>
    <row r="161" spans="1:7">
      <c r="A161" s="29" t="s">
        <v>175</v>
      </c>
      <c r="B161" s="47" t="s">
        <v>176</v>
      </c>
      <c r="C161" s="77" t="s">
        <v>93</v>
      </c>
      <c r="D161" s="72">
        <v>1</v>
      </c>
      <c r="E161" s="59"/>
      <c r="F161" s="56"/>
      <c r="G161" s="57">
        <f t="shared" si="10"/>
        <v>0</v>
      </c>
    </row>
    <row r="162" spans="1:7">
      <c r="A162" s="29" t="s">
        <v>177</v>
      </c>
      <c r="B162" s="47" t="s">
        <v>178</v>
      </c>
      <c r="C162" s="77" t="s">
        <v>93</v>
      </c>
      <c r="D162" s="72">
        <v>1</v>
      </c>
      <c r="E162" s="59"/>
      <c r="F162" s="56"/>
      <c r="G162" s="57">
        <f t="shared" si="10"/>
        <v>0</v>
      </c>
    </row>
    <row r="163" spans="1:7">
      <c r="A163" s="29" t="s">
        <v>179</v>
      </c>
      <c r="B163" s="47" t="s">
        <v>180</v>
      </c>
      <c r="C163" s="77" t="s">
        <v>93</v>
      </c>
      <c r="D163" s="72">
        <v>1</v>
      </c>
      <c r="E163" s="59"/>
      <c r="F163" s="56"/>
      <c r="G163" s="57">
        <f t="shared" ref="G163:G171" si="11">D163*(E163+F163)</f>
        <v>0</v>
      </c>
    </row>
    <row r="164" spans="1:7">
      <c r="A164" s="29" t="s">
        <v>181</v>
      </c>
      <c r="B164" s="47" t="s">
        <v>182</v>
      </c>
      <c r="C164" s="77" t="s">
        <v>93</v>
      </c>
      <c r="D164" s="72">
        <v>1</v>
      </c>
      <c r="E164" s="59"/>
      <c r="F164" s="56"/>
      <c r="G164" s="57">
        <f t="shared" si="11"/>
        <v>0</v>
      </c>
    </row>
    <row r="165" spans="1:7">
      <c r="A165" s="29" t="s">
        <v>183</v>
      </c>
      <c r="B165" s="47" t="s">
        <v>184</v>
      </c>
      <c r="C165" s="77" t="s">
        <v>93</v>
      </c>
      <c r="D165" s="72">
        <v>1</v>
      </c>
      <c r="E165" s="59"/>
      <c r="F165" s="56"/>
      <c r="G165" s="57">
        <f t="shared" si="11"/>
        <v>0</v>
      </c>
    </row>
    <row r="166" spans="1:7">
      <c r="A166" s="29" t="s">
        <v>185</v>
      </c>
      <c r="B166" s="47" t="s">
        <v>186</v>
      </c>
      <c r="C166" s="77" t="s">
        <v>93</v>
      </c>
      <c r="D166" s="72">
        <v>1</v>
      </c>
      <c r="E166" s="59"/>
      <c r="F166" s="56"/>
      <c r="G166" s="57">
        <f t="shared" si="11"/>
        <v>0</v>
      </c>
    </row>
    <row r="167" spans="1:7">
      <c r="A167" s="29" t="s">
        <v>187</v>
      </c>
      <c r="B167" s="47" t="s">
        <v>188</v>
      </c>
      <c r="C167" s="77" t="s">
        <v>93</v>
      </c>
      <c r="D167" s="72">
        <v>1</v>
      </c>
      <c r="E167" s="59"/>
      <c r="F167" s="56"/>
      <c r="G167" s="57">
        <f t="shared" si="11"/>
        <v>0</v>
      </c>
    </row>
    <row r="168" spans="1:7">
      <c r="A168" s="29" t="s">
        <v>189</v>
      </c>
      <c r="B168" s="47" t="s">
        <v>190</v>
      </c>
      <c r="C168" s="77" t="s">
        <v>93</v>
      </c>
      <c r="D168" s="72">
        <v>1</v>
      </c>
      <c r="E168" s="59"/>
      <c r="F168" s="56"/>
      <c r="G168" s="57">
        <f t="shared" si="11"/>
        <v>0</v>
      </c>
    </row>
    <row r="169" spans="1:7">
      <c r="A169" s="29" t="s">
        <v>191</v>
      </c>
      <c r="B169" s="47" t="s">
        <v>192</v>
      </c>
      <c r="C169" s="77" t="s">
        <v>93</v>
      </c>
      <c r="D169" s="72">
        <v>28</v>
      </c>
      <c r="E169" s="59"/>
      <c r="F169" s="56"/>
      <c r="G169" s="57">
        <f t="shared" ref="G169" si="12">D169*(E169+F169)</f>
        <v>0</v>
      </c>
    </row>
    <row r="170" spans="1:7">
      <c r="A170" s="29"/>
      <c r="C170" s="77"/>
      <c r="D170" s="72"/>
      <c r="E170" s="59"/>
      <c r="F170" s="56"/>
      <c r="G170" s="57"/>
    </row>
    <row r="171" spans="1:7" ht="40.5" customHeight="1">
      <c r="A171" s="97" t="s">
        <v>187</v>
      </c>
      <c r="B171" s="95" t="s">
        <v>193</v>
      </c>
      <c r="C171" s="98" t="s">
        <v>93</v>
      </c>
      <c r="D171" s="99">
        <v>36</v>
      </c>
      <c r="E171" s="92"/>
      <c r="F171" s="93"/>
      <c r="G171" s="94">
        <f t="shared" si="11"/>
        <v>0</v>
      </c>
    </row>
    <row r="172" spans="1:7">
      <c r="A172" s="29"/>
      <c r="C172" s="77"/>
      <c r="D172" s="72"/>
      <c r="E172" s="59"/>
      <c r="F172" s="56"/>
      <c r="G172" s="57"/>
    </row>
    <row r="173" spans="1:7" ht="29.25" customHeight="1">
      <c r="A173" s="125" t="s">
        <v>194</v>
      </c>
      <c r="B173" s="126"/>
      <c r="C173" s="126"/>
      <c r="D173" s="126"/>
      <c r="E173" s="20"/>
      <c r="F173" s="21"/>
      <c r="G173" s="22">
        <f>SUM(G155:G172)</f>
        <v>0</v>
      </c>
    </row>
    <row r="174" spans="1:7" ht="15.75">
      <c r="A174" s="29"/>
      <c r="B174" s="50" t="s">
        <v>195</v>
      </c>
      <c r="C174" s="48"/>
      <c r="D174" s="53"/>
      <c r="E174" s="59"/>
      <c r="F174" s="56"/>
      <c r="G174" s="57"/>
    </row>
    <row r="175" spans="1:7" ht="15.75">
      <c r="A175" s="19">
        <v>9</v>
      </c>
      <c r="B175" s="50" t="s">
        <v>196</v>
      </c>
      <c r="C175" s="48"/>
      <c r="D175" s="53"/>
      <c r="E175" s="59"/>
      <c r="F175" s="56"/>
      <c r="G175" s="57"/>
    </row>
    <row r="176" spans="1:7" s="80" customFormat="1">
      <c r="A176" s="78">
        <v>9.1</v>
      </c>
      <c r="B176" s="80" t="s">
        <v>65</v>
      </c>
      <c r="C176" s="81"/>
      <c r="D176" s="82"/>
      <c r="E176" s="59"/>
      <c r="F176" s="83"/>
      <c r="G176" s="84"/>
    </row>
    <row r="177" spans="1:7" s="49" customFormat="1" ht="51">
      <c r="A177" s="78" t="s">
        <v>66</v>
      </c>
      <c r="B177" s="49" t="s">
        <v>197</v>
      </c>
      <c r="C177" s="60"/>
      <c r="D177" s="79"/>
      <c r="E177" s="59"/>
      <c r="F177" s="75"/>
      <c r="G177" s="76"/>
    </row>
    <row r="178" spans="1:7" s="49" customFormat="1" ht="25.5">
      <c r="A178" s="78" t="s">
        <v>68</v>
      </c>
      <c r="B178" s="49" t="s">
        <v>198</v>
      </c>
      <c r="C178" s="60"/>
      <c r="D178" s="79"/>
      <c r="E178" s="59"/>
      <c r="F178" s="75"/>
      <c r="G178" s="76"/>
    </row>
    <row r="179" spans="1:7" s="49" customFormat="1" ht="28.5" customHeight="1">
      <c r="A179" s="78" t="s">
        <v>77</v>
      </c>
      <c r="B179" s="49" t="s">
        <v>199</v>
      </c>
      <c r="C179" s="60"/>
      <c r="D179" s="79"/>
      <c r="E179" s="59"/>
      <c r="F179" s="75"/>
      <c r="G179" s="76"/>
    </row>
    <row r="180" spans="1:7" s="49" customFormat="1" ht="38.25">
      <c r="A180" s="78" t="s">
        <v>79</v>
      </c>
      <c r="B180" s="49" t="s">
        <v>200</v>
      </c>
      <c r="C180" s="60"/>
      <c r="D180" s="79"/>
      <c r="E180" s="59"/>
      <c r="F180" s="75"/>
      <c r="G180" s="76"/>
    </row>
    <row r="181" spans="1:7" s="49" customFormat="1">
      <c r="A181" s="78" t="s">
        <v>139</v>
      </c>
      <c r="B181" s="49" t="s">
        <v>201</v>
      </c>
      <c r="C181" s="60"/>
      <c r="D181" s="79"/>
      <c r="E181" s="59"/>
      <c r="F181" s="75"/>
      <c r="G181" s="76"/>
    </row>
    <row r="182" spans="1:7" s="49" customFormat="1" ht="38.25">
      <c r="A182" s="78"/>
      <c r="B182" s="49" t="s">
        <v>202</v>
      </c>
      <c r="C182" s="60"/>
      <c r="D182" s="79"/>
      <c r="E182" s="59"/>
      <c r="F182" s="75"/>
      <c r="G182" s="76"/>
    </row>
    <row r="183" spans="1:7" s="49" customFormat="1" ht="38.25">
      <c r="A183" s="78"/>
      <c r="B183" s="49" t="s">
        <v>203</v>
      </c>
      <c r="C183" s="60"/>
      <c r="D183" s="79"/>
      <c r="E183" s="59"/>
      <c r="F183" s="75"/>
      <c r="G183" s="76"/>
    </row>
    <row r="184" spans="1:7" s="49" customFormat="1" ht="38.25">
      <c r="A184" s="78"/>
      <c r="B184" s="49" t="s">
        <v>204</v>
      </c>
      <c r="C184" s="60"/>
      <c r="D184" s="79"/>
      <c r="E184" s="59"/>
      <c r="F184" s="75"/>
      <c r="G184" s="76"/>
    </row>
    <row r="185" spans="1:7" s="49" customFormat="1" ht="25.5">
      <c r="A185" s="78" t="s">
        <v>141</v>
      </c>
      <c r="B185" s="49" t="s">
        <v>205</v>
      </c>
      <c r="C185" s="60"/>
      <c r="D185" s="79"/>
      <c r="E185" s="59"/>
      <c r="F185" s="75"/>
      <c r="G185" s="76"/>
    </row>
    <row r="186" spans="1:7" s="49" customFormat="1" ht="25.5">
      <c r="A186" s="78" t="s">
        <v>143</v>
      </c>
      <c r="B186" s="49" t="s">
        <v>206</v>
      </c>
      <c r="C186" s="60"/>
      <c r="D186" s="79"/>
      <c r="E186" s="59"/>
      <c r="F186" s="75"/>
      <c r="G186" s="76"/>
    </row>
    <row r="187" spans="1:7" s="49" customFormat="1" ht="38.25">
      <c r="A187" s="78" t="s">
        <v>207</v>
      </c>
      <c r="B187" s="49" t="s">
        <v>208</v>
      </c>
      <c r="C187" s="60"/>
      <c r="D187" s="79"/>
      <c r="E187" s="59"/>
      <c r="F187" s="75"/>
      <c r="G187" s="76"/>
    </row>
    <row r="188" spans="1:7" s="49" customFormat="1" ht="38.25">
      <c r="A188" s="78" t="s">
        <v>209</v>
      </c>
      <c r="B188" s="49" t="s">
        <v>210</v>
      </c>
      <c r="C188" s="60"/>
      <c r="D188" s="79"/>
      <c r="E188" s="59"/>
      <c r="F188" s="75"/>
      <c r="G188" s="76"/>
    </row>
    <row r="189" spans="1:7" s="49" customFormat="1" ht="38.25">
      <c r="A189" s="78" t="s">
        <v>211</v>
      </c>
      <c r="B189" s="49" t="s">
        <v>212</v>
      </c>
      <c r="C189" s="60"/>
      <c r="D189" s="79"/>
      <c r="E189" s="59"/>
      <c r="F189" s="75"/>
      <c r="G189" s="76"/>
    </row>
    <row r="190" spans="1:7" s="49" customFormat="1">
      <c r="A190" s="78"/>
      <c r="C190" s="60"/>
      <c r="D190" s="79"/>
      <c r="E190" s="59"/>
      <c r="F190" s="75"/>
      <c r="G190" s="76"/>
    </row>
    <row r="191" spans="1:7" s="49" customFormat="1">
      <c r="A191" s="78"/>
      <c r="C191" s="60"/>
      <c r="D191" s="79"/>
      <c r="E191" s="59"/>
      <c r="F191" s="75"/>
      <c r="G191" s="76"/>
    </row>
    <row r="192" spans="1:7" s="49" customFormat="1">
      <c r="A192" s="78"/>
      <c r="C192" s="60"/>
      <c r="D192" s="79"/>
      <c r="E192" s="59"/>
      <c r="F192" s="75"/>
      <c r="G192" s="76"/>
    </row>
    <row r="193" spans="1:13" s="80" customFormat="1">
      <c r="A193" s="78">
        <v>9.1999999999999993</v>
      </c>
      <c r="B193" s="80" t="s">
        <v>213</v>
      </c>
      <c r="C193" s="81"/>
      <c r="D193" s="82"/>
      <c r="E193" s="59"/>
      <c r="F193" s="83"/>
      <c r="G193" s="84"/>
    </row>
    <row r="194" spans="1:13" s="49" customFormat="1" ht="24">
      <c r="A194" s="78"/>
      <c r="B194" s="49" t="s">
        <v>214</v>
      </c>
      <c r="C194" s="60"/>
      <c r="D194" s="79"/>
      <c r="E194" s="59"/>
      <c r="F194" s="75"/>
      <c r="G194" s="76"/>
    </row>
    <row r="195" spans="1:13" s="49" customFormat="1" ht="24">
      <c r="A195" s="78">
        <v>1</v>
      </c>
      <c r="B195" s="49" t="s">
        <v>215</v>
      </c>
      <c r="C195" s="60" t="s">
        <v>40</v>
      </c>
      <c r="D195" s="85">
        <v>1</v>
      </c>
      <c r="E195" s="59"/>
      <c r="F195" s="75"/>
      <c r="G195" s="57">
        <f t="shared" ref="G195" si="13">D195*(E195+F195)</f>
        <v>0</v>
      </c>
    </row>
    <row r="196" spans="1:13" s="49" customFormat="1">
      <c r="A196" s="78"/>
      <c r="B196" s="80" t="s">
        <v>216</v>
      </c>
      <c r="C196" s="60"/>
      <c r="D196" s="79"/>
      <c r="E196" s="59"/>
      <c r="F196" s="75"/>
      <c r="G196" s="76"/>
    </row>
    <row r="197" spans="1:13" s="49" customFormat="1" ht="36">
      <c r="A197" s="78"/>
      <c r="B197" s="49" t="s">
        <v>217</v>
      </c>
      <c r="C197" s="60"/>
      <c r="D197" s="79"/>
      <c r="E197" s="59"/>
      <c r="F197" s="75"/>
      <c r="G197" s="76"/>
    </row>
    <row r="198" spans="1:13" s="49" customFormat="1" ht="27.75" customHeight="1">
      <c r="A198" s="78">
        <v>2</v>
      </c>
      <c r="B198" s="123" t="s">
        <v>218</v>
      </c>
      <c r="C198" s="113" t="s">
        <v>93</v>
      </c>
      <c r="D198" s="109">
        <v>0</v>
      </c>
      <c r="E198" s="110"/>
      <c r="F198" s="111"/>
      <c r="G198" s="112">
        <f t="shared" ref="G198:G199" si="14">D198*(E198+F198)</f>
        <v>0</v>
      </c>
    </row>
    <row r="199" spans="1:13" s="49" customFormat="1" ht="23.25" customHeight="1">
      <c r="A199" s="78">
        <v>4</v>
      </c>
      <c r="B199" s="49" t="s">
        <v>219</v>
      </c>
      <c r="C199" s="79" t="s">
        <v>40</v>
      </c>
      <c r="D199" s="74">
        <v>1</v>
      </c>
      <c r="E199" s="59"/>
      <c r="F199" s="75"/>
      <c r="G199" s="57">
        <f t="shared" si="14"/>
        <v>0</v>
      </c>
    </row>
    <row r="200" spans="1:13" s="49" customFormat="1">
      <c r="A200" s="78"/>
      <c r="C200" s="60"/>
      <c r="D200" s="79"/>
      <c r="E200" s="59"/>
      <c r="F200" s="75"/>
      <c r="G200" s="76"/>
    </row>
    <row r="201" spans="1:13" s="49" customFormat="1">
      <c r="A201" s="78">
        <v>9.3000000000000007</v>
      </c>
      <c r="B201" s="80" t="s">
        <v>220</v>
      </c>
      <c r="C201" s="60"/>
      <c r="D201" s="79"/>
      <c r="E201" s="59"/>
      <c r="F201" s="75"/>
      <c r="G201" s="76"/>
    </row>
    <row r="202" spans="1:13" s="49" customFormat="1" ht="13.5" customHeight="1">
      <c r="A202" s="78">
        <v>1</v>
      </c>
      <c r="B202" t="s">
        <v>221</v>
      </c>
      <c r="C202" s="60" t="s">
        <v>93</v>
      </c>
      <c r="D202" s="74">
        <v>20</v>
      </c>
      <c r="E202" s="59"/>
      <c r="F202" s="75"/>
      <c r="G202" s="57">
        <f t="shared" ref="G202" si="15">D202*(E202+F202)</f>
        <v>0</v>
      </c>
    </row>
    <row r="203" spans="1:13" s="49" customFormat="1" ht="13.5" customHeight="1">
      <c r="A203" s="78">
        <v>2</v>
      </c>
      <c r="B203" t="s">
        <v>222</v>
      </c>
      <c r="C203" s="60" t="s">
        <v>93</v>
      </c>
      <c r="D203" s="74">
        <v>66</v>
      </c>
      <c r="E203" s="59"/>
      <c r="F203" s="75"/>
      <c r="G203" s="57">
        <f>D203*(E203+F203)</f>
        <v>0</v>
      </c>
      <c r="M203" s="88"/>
    </row>
    <row r="204" spans="1:13" s="49" customFormat="1" ht="30" customHeight="1">
      <c r="A204" s="78">
        <v>3</v>
      </c>
      <c r="B204" s="49" t="s">
        <v>223</v>
      </c>
      <c r="C204" s="60" t="s">
        <v>93</v>
      </c>
      <c r="D204" s="74">
        <v>12</v>
      </c>
      <c r="E204" s="59"/>
      <c r="F204" s="75"/>
      <c r="G204" s="57">
        <f>D204*(E204+F204)</f>
        <v>0</v>
      </c>
    </row>
    <row r="205" spans="1:13" s="49" customFormat="1">
      <c r="A205" s="78"/>
      <c r="B205"/>
      <c r="C205" s="60"/>
      <c r="D205" s="109"/>
      <c r="E205" s="110"/>
      <c r="F205" s="111"/>
      <c r="G205" s="112"/>
    </row>
    <row r="206" spans="1:13" s="49" customFormat="1">
      <c r="A206" s="78"/>
      <c r="C206" s="60"/>
      <c r="D206" s="113"/>
      <c r="E206" s="110"/>
      <c r="F206" s="111"/>
      <c r="G206" s="114"/>
    </row>
    <row r="207" spans="1:13" s="80" customFormat="1">
      <c r="A207" s="78">
        <v>9.4</v>
      </c>
      <c r="B207" s="80" t="s">
        <v>224</v>
      </c>
      <c r="C207" s="81"/>
      <c r="D207" s="115"/>
      <c r="E207" s="116"/>
      <c r="F207" s="117"/>
      <c r="G207" s="118"/>
    </row>
    <row r="208" spans="1:13" s="49" customFormat="1" ht="14.25" customHeight="1">
      <c r="A208" s="78">
        <v>1</v>
      </c>
      <c r="B208" s="47" t="s">
        <v>225</v>
      </c>
      <c r="C208" s="60" t="s">
        <v>93</v>
      </c>
      <c r="D208" s="74">
        <v>6</v>
      </c>
      <c r="E208" s="59"/>
      <c r="F208" s="75"/>
      <c r="G208" s="57">
        <f t="shared" ref="G208:G212" si="16">D208*(E208+F208)</f>
        <v>0</v>
      </c>
    </row>
    <row r="209" spans="1:7" s="49" customFormat="1" ht="14.25" customHeight="1">
      <c r="A209" s="78">
        <v>2</v>
      </c>
      <c r="B209" t="s">
        <v>226</v>
      </c>
      <c r="C209" s="60" t="s">
        <v>93</v>
      </c>
      <c r="D209" s="74">
        <v>2</v>
      </c>
      <c r="E209" s="59"/>
      <c r="F209" s="75"/>
      <c r="G209" s="57">
        <f t="shared" si="16"/>
        <v>0</v>
      </c>
    </row>
    <row r="210" spans="1:7" s="49" customFormat="1" ht="14.25" customHeight="1">
      <c r="A210" s="78">
        <v>3</v>
      </c>
      <c r="B210" s="47" t="s">
        <v>227</v>
      </c>
      <c r="C210" s="60" t="s">
        <v>93</v>
      </c>
      <c r="D210" s="74">
        <v>21</v>
      </c>
      <c r="E210" s="59"/>
      <c r="F210" s="75"/>
      <c r="G210" s="57">
        <f t="shared" si="16"/>
        <v>0</v>
      </c>
    </row>
    <row r="211" spans="1:7" s="49" customFormat="1" ht="14.25" customHeight="1">
      <c r="A211" s="78">
        <v>4</v>
      </c>
      <c r="B211" s="49" t="s">
        <v>228</v>
      </c>
      <c r="C211" s="60" t="s">
        <v>93</v>
      </c>
      <c r="D211" s="74">
        <v>18</v>
      </c>
      <c r="E211" s="59"/>
      <c r="F211" s="75"/>
      <c r="G211" s="57">
        <f t="shared" si="16"/>
        <v>0</v>
      </c>
    </row>
    <row r="212" spans="1:7" s="49" customFormat="1" ht="48" customHeight="1">
      <c r="A212" s="78"/>
      <c r="B212" s="123" t="s">
        <v>229</v>
      </c>
      <c r="C212" s="113" t="s">
        <v>40</v>
      </c>
      <c r="D212" s="109">
        <v>1</v>
      </c>
      <c r="E212" s="110"/>
      <c r="F212" s="111"/>
      <c r="G212" s="112">
        <f t="shared" si="16"/>
        <v>0</v>
      </c>
    </row>
    <row r="213" spans="1:7" s="49" customFormat="1">
      <c r="A213" s="78"/>
      <c r="C213" s="60"/>
      <c r="D213" s="113"/>
      <c r="E213" s="110"/>
      <c r="F213" s="111"/>
      <c r="G213" s="114"/>
    </row>
    <row r="214" spans="1:7" s="80" customFormat="1">
      <c r="A214" s="78">
        <v>9.5</v>
      </c>
      <c r="B214" s="80" t="s">
        <v>230</v>
      </c>
      <c r="C214" s="81"/>
      <c r="D214" s="115"/>
      <c r="E214" s="116"/>
      <c r="F214" s="117"/>
      <c r="G214" s="118"/>
    </row>
    <row r="215" spans="1:7" s="80" customFormat="1">
      <c r="A215" s="78">
        <v>1</v>
      </c>
      <c r="B215" t="s">
        <v>231</v>
      </c>
      <c r="C215" s="60" t="s">
        <v>93</v>
      </c>
      <c r="D215" s="74">
        <v>42</v>
      </c>
      <c r="E215" s="59"/>
      <c r="F215" s="75"/>
      <c r="G215" s="57">
        <f t="shared" ref="G215:G217" si="17">D215*(E215+F215)</f>
        <v>0</v>
      </c>
    </row>
    <row r="216" spans="1:7" s="80" customFormat="1">
      <c r="A216" s="78">
        <v>2</v>
      </c>
      <c r="B216" t="s">
        <v>232</v>
      </c>
      <c r="C216" s="60" t="s">
        <v>93</v>
      </c>
      <c r="D216" s="74">
        <v>36</v>
      </c>
      <c r="E216" s="59"/>
      <c r="F216" s="75"/>
      <c r="G216" s="57">
        <f t="shared" si="17"/>
        <v>0</v>
      </c>
    </row>
    <row r="217" spans="1:7" s="80" customFormat="1" ht="51">
      <c r="A217" s="78"/>
      <c r="B217" s="123" t="s">
        <v>233</v>
      </c>
      <c r="C217" s="113" t="s">
        <v>40</v>
      </c>
      <c r="D217" s="109">
        <v>1</v>
      </c>
      <c r="E217" s="110"/>
      <c r="F217" s="111"/>
      <c r="G217" s="112">
        <f t="shared" si="17"/>
        <v>0</v>
      </c>
    </row>
    <row r="218" spans="1:7" s="49" customFormat="1">
      <c r="A218" s="78"/>
      <c r="C218" s="60"/>
      <c r="D218" s="113"/>
      <c r="E218" s="110"/>
      <c r="F218" s="111"/>
      <c r="G218" s="114"/>
    </row>
    <row r="219" spans="1:7" s="80" customFormat="1">
      <c r="A219" s="78">
        <v>9.6</v>
      </c>
      <c r="B219" s="80" t="s">
        <v>234</v>
      </c>
      <c r="C219" s="81"/>
      <c r="D219" s="119"/>
      <c r="E219" s="116"/>
      <c r="F219" s="117"/>
      <c r="G219" s="118"/>
    </row>
    <row r="220" spans="1:7" s="49" customFormat="1" ht="25.5">
      <c r="A220" s="78"/>
      <c r="B220" s="49" t="s">
        <v>235</v>
      </c>
      <c r="C220" s="60"/>
      <c r="D220" s="113"/>
      <c r="E220" s="110"/>
      <c r="F220" s="111"/>
      <c r="G220" s="114"/>
    </row>
    <row r="221" spans="1:7" s="49" customFormat="1">
      <c r="A221" s="78">
        <v>1</v>
      </c>
      <c r="B221" s="49" t="s">
        <v>236</v>
      </c>
      <c r="C221" s="60" t="s">
        <v>93</v>
      </c>
      <c r="D221" s="74">
        <f>D202+D203+D204</f>
        <v>98</v>
      </c>
      <c r="E221" s="59"/>
      <c r="F221" s="75"/>
      <c r="G221" s="57">
        <f t="shared" ref="G221:G222" si="18">D221*(E221+F221)</f>
        <v>0</v>
      </c>
    </row>
    <row r="222" spans="1:7" s="49" customFormat="1">
      <c r="A222" s="78">
        <v>2</v>
      </c>
      <c r="B222" s="49" t="s">
        <v>237</v>
      </c>
      <c r="C222" s="60" t="s">
        <v>93</v>
      </c>
      <c r="D222" s="74">
        <f>D215+D216</f>
        <v>78</v>
      </c>
      <c r="E222" s="59"/>
      <c r="F222" s="75"/>
      <c r="G222" s="57">
        <f t="shared" si="18"/>
        <v>0</v>
      </c>
    </row>
    <row r="223" spans="1:7" s="49" customFormat="1">
      <c r="A223" s="78">
        <v>3</v>
      </c>
      <c r="B223" s="49" t="s">
        <v>238</v>
      </c>
      <c r="C223" s="79" t="s">
        <v>40</v>
      </c>
      <c r="D223" s="74">
        <v>1</v>
      </c>
      <c r="E223" s="59"/>
      <c r="F223" s="75"/>
      <c r="G223" s="57">
        <f t="shared" ref="G223:G224" si="19">D223*(E223+F223)</f>
        <v>0</v>
      </c>
    </row>
    <row r="224" spans="1:7" s="49" customFormat="1" ht="25.5">
      <c r="A224" s="78">
        <v>4</v>
      </c>
      <c r="B224" s="123" t="s">
        <v>239</v>
      </c>
      <c r="C224" s="79" t="s">
        <v>40</v>
      </c>
      <c r="D224" s="74">
        <v>1</v>
      </c>
      <c r="E224" s="59"/>
      <c r="F224" s="75"/>
      <c r="G224" s="57">
        <f t="shared" si="19"/>
        <v>0</v>
      </c>
    </row>
    <row r="225" spans="1:7" s="49" customFormat="1">
      <c r="A225" s="78"/>
      <c r="B225" s="123"/>
      <c r="C225" s="79"/>
      <c r="D225" s="74"/>
      <c r="E225" s="59"/>
      <c r="F225" s="75"/>
      <c r="G225" s="57"/>
    </row>
    <row r="226" spans="1:7" s="49" customFormat="1">
      <c r="A226" s="78"/>
      <c r="B226" s="123"/>
      <c r="C226" s="79"/>
      <c r="D226" s="74"/>
      <c r="E226" s="59"/>
      <c r="F226" s="75"/>
      <c r="G226" s="57"/>
    </row>
    <row r="227" spans="1:7" s="49" customFormat="1">
      <c r="A227" s="78"/>
      <c r="C227" s="60"/>
      <c r="D227" s="113"/>
      <c r="E227" s="110"/>
      <c r="F227" s="111"/>
      <c r="G227" s="114"/>
    </row>
    <row r="228" spans="1:7" s="80" customFormat="1">
      <c r="A228" s="78">
        <v>9.6999999999999993</v>
      </c>
      <c r="B228" s="80" t="s">
        <v>240</v>
      </c>
      <c r="C228" s="81"/>
      <c r="D228" s="115"/>
      <c r="E228" s="116"/>
      <c r="F228" s="117"/>
      <c r="G228" s="118"/>
    </row>
    <row r="229" spans="1:7" s="80" customFormat="1" ht="38.25">
      <c r="A229" s="78"/>
      <c r="B229" s="49" t="s">
        <v>241</v>
      </c>
      <c r="C229" s="81"/>
      <c r="D229" s="115"/>
      <c r="E229" s="116"/>
      <c r="F229" s="117"/>
      <c r="G229" s="118"/>
    </row>
    <row r="230" spans="1:7" s="80" customFormat="1" ht="38.25">
      <c r="A230" s="78"/>
      <c r="B230" s="49" t="s">
        <v>242</v>
      </c>
      <c r="C230" s="81"/>
      <c r="D230" s="115"/>
      <c r="E230" s="116"/>
      <c r="F230" s="117"/>
      <c r="G230" s="118"/>
    </row>
    <row r="231" spans="1:7" s="80" customFormat="1" ht="25.5">
      <c r="A231" s="78"/>
      <c r="B231" s="49" t="s">
        <v>243</v>
      </c>
      <c r="C231" s="81"/>
      <c r="D231" s="115"/>
      <c r="E231" s="116"/>
      <c r="F231" s="117"/>
      <c r="G231" s="118"/>
    </row>
    <row r="232" spans="1:7" s="49" customFormat="1">
      <c r="A232" s="78">
        <v>1</v>
      </c>
      <c r="B232" s="49" t="s">
        <v>244</v>
      </c>
      <c r="C232" s="60" t="s">
        <v>245</v>
      </c>
      <c r="D232" s="74">
        <v>9</v>
      </c>
      <c r="E232" s="59"/>
      <c r="F232" s="75"/>
      <c r="G232" s="57">
        <f t="shared" ref="G232:G234" si="20">D232*(E232+F232)</f>
        <v>0</v>
      </c>
    </row>
    <row r="233" spans="1:7" s="49" customFormat="1">
      <c r="A233" s="78">
        <v>2</v>
      </c>
      <c r="B233" s="49" t="s">
        <v>246</v>
      </c>
      <c r="C233" s="60" t="s">
        <v>245</v>
      </c>
      <c r="D233" s="74">
        <v>2</v>
      </c>
      <c r="E233" s="59"/>
      <c r="F233" s="75"/>
      <c r="G233" s="57">
        <f t="shared" si="20"/>
        <v>0</v>
      </c>
    </row>
    <row r="234" spans="1:7" s="49" customFormat="1">
      <c r="A234" s="78">
        <v>3</v>
      </c>
      <c r="B234" s="49" t="s">
        <v>247</v>
      </c>
      <c r="C234" s="60" t="s">
        <v>245</v>
      </c>
      <c r="D234" s="74">
        <v>2</v>
      </c>
      <c r="E234" s="59"/>
      <c r="F234" s="75"/>
      <c r="G234" s="57">
        <f t="shared" si="20"/>
        <v>0</v>
      </c>
    </row>
    <row r="235" spans="1:7" s="49" customFormat="1">
      <c r="A235" s="78">
        <v>4</v>
      </c>
      <c r="B235" t="s">
        <v>248</v>
      </c>
      <c r="C235" s="60" t="s">
        <v>245</v>
      </c>
      <c r="D235" s="74">
        <v>1</v>
      </c>
      <c r="E235" s="59"/>
      <c r="F235" s="75"/>
      <c r="G235" s="57">
        <f t="shared" ref="G235:G238" si="21">D235*(E235+F235)</f>
        <v>0</v>
      </c>
    </row>
    <row r="236" spans="1:7" s="49" customFormat="1">
      <c r="A236" s="78">
        <v>5</v>
      </c>
      <c r="B236" t="s">
        <v>249</v>
      </c>
      <c r="C236" s="60" t="s">
        <v>245</v>
      </c>
      <c r="D236" s="74">
        <v>1</v>
      </c>
      <c r="E236" s="59"/>
      <c r="F236" s="75"/>
      <c r="G236" s="57">
        <f t="shared" si="21"/>
        <v>0</v>
      </c>
    </row>
    <row r="237" spans="1:7" s="49" customFormat="1">
      <c r="A237" s="78">
        <v>6</v>
      </c>
      <c r="B237" s="49" t="s">
        <v>250</v>
      </c>
      <c r="C237" s="60" t="s">
        <v>245</v>
      </c>
      <c r="D237" s="74">
        <v>1</v>
      </c>
      <c r="E237" s="59"/>
      <c r="F237" s="75"/>
      <c r="G237" s="57">
        <f t="shared" si="21"/>
        <v>0</v>
      </c>
    </row>
    <row r="238" spans="1:7" s="49" customFormat="1">
      <c r="A238" s="78">
        <v>7</v>
      </c>
      <c r="B238" s="49" t="s">
        <v>251</v>
      </c>
      <c r="C238" s="60" t="s">
        <v>245</v>
      </c>
      <c r="D238" s="74">
        <v>8</v>
      </c>
      <c r="E238" s="59"/>
      <c r="F238" s="75"/>
      <c r="G238" s="57">
        <f t="shared" si="21"/>
        <v>0</v>
      </c>
    </row>
    <row r="239" spans="1:7" s="49" customFormat="1">
      <c r="A239" s="78">
        <v>8</v>
      </c>
      <c r="B239" s="47" t="s">
        <v>252</v>
      </c>
      <c r="C239" s="60" t="s">
        <v>245</v>
      </c>
      <c r="D239" s="74">
        <v>5</v>
      </c>
      <c r="E239" s="59"/>
      <c r="F239" s="75"/>
      <c r="G239" s="57">
        <f t="shared" ref="G239:G250" si="22">D239*(E239+F239)</f>
        <v>0</v>
      </c>
    </row>
    <row r="240" spans="1:7" s="49" customFormat="1">
      <c r="A240" s="78">
        <v>9</v>
      </c>
      <c r="B240" s="47" t="s">
        <v>253</v>
      </c>
      <c r="C240" s="60" t="s">
        <v>245</v>
      </c>
      <c r="D240" s="74">
        <v>5</v>
      </c>
      <c r="E240" s="59"/>
      <c r="F240" s="75"/>
      <c r="G240" s="57">
        <f t="shared" si="22"/>
        <v>0</v>
      </c>
    </row>
    <row r="241" spans="1:7" s="49" customFormat="1">
      <c r="A241" s="78">
        <v>10</v>
      </c>
      <c r="B241" s="47" t="s">
        <v>254</v>
      </c>
      <c r="C241" s="60" t="s">
        <v>245</v>
      </c>
      <c r="D241" s="74">
        <v>36</v>
      </c>
      <c r="E241" s="59"/>
      <c r="F241" s="75"/>
      <c r="G241" s="57">
        <f t="shared" si="22"/>
        <v>0</v>
      </c>
    </row>
    <row r="242" spans="1:7" s="49" customFormat="1">
      <c r="A242" s="78">
        <v>11</v>
      </c>
      <c r="B242" s="47" t="s">
        <v>255</v>
      </c>
      <c r="C242" s="60" t="s">
        <v>245</v>
      </c>
      <c r="D242" s="74">
        <v>1</v>
      </c>
      <c r="E242" s="59"/>
      <c r="F242" s="75"/>
      <c r="G242" s="57">
        <f t="shared" si="22"/>
        <v>0</v>
      </c>
    </row>
    <row r="243" spans="1:7" s="49" customFormat="1">
      <c r="A243" s="78">
        <v>12</v>
      </c>
      <c r="B243" s="47" t="s">
        <v>256</v>
      </c>
      <c r="C243" s="60" t="s">
        <v>245</v>
      </c>
      <c r="D243" s="74">
        <v>1</v>
      </c>
      <c r="E243" s="59"/>
      <c r="F243" s="75"/>
      <c r="G243" s="57">
        <f t="shared" si="22"/>
        <v>0</v>
      </c>
    </row>
    <row r="244" spans="1:7" s="49" customFormat="1">
      <c r="A244" s="78">
        <v>13</v>
      </c>
      <c r="B244" s="47" t="s">
        <v>257</v>
      </c>
      <c r="C244" s="60" t="s">
        <v>245</v>
      </c>
      <c r="D244" s="74">
        <v>72</v>
      </c>
      <c r="E244" s="59"/>
      <c r="F244" s="75"/>
      <c r="G244" s="57">
        <f t="shared" si="22"/>
        <v>0</v>
      </c>
    </row>
    <row r="245" spans="1:7" s="49" customFormat="1">
      <c r="A245" s="78">
        <v>14</v>
      </c>
      <c r="B245" s="47" t="s">
        <v>258</v>
      </c>
      <c r="C245" s="60" t="s">
        <v>259</v>
      </c>
      <c r="D245" s="74">
        <v>8</v>
      </c>
      <c r="E245" s="59"/>
      <c r="F245" s="75"/>
      <c r="G245" s="57">
        <f t="shared" si="22"/>
        <v>0</v>
      </c>
    </row>
    <row r="246" spans="1:7" s="49" customFormat="1">
      <c r="A246" s="78">
        <v>15</v>
      </c>
      <c r="B246" s="47" t="s">
        <v>260</v>
      </c>
      <c r="C246" s="60" t="s">
        <v>259</v>
      </c>
      <c r="D246" s="74">
        <v>5</v>
      </c>
      <c r="E246" s="59"/>
      <c r="F246" s="75"/>
      <c r="G246" s="57">
        <f t="shared" si="22"/>
        <v>0</v>
      </c>
    </row>
    <row r="247" spans="1:7" s="49" customFormat="1">
      <c r="A247" s="78">
        <v>16</v>
      </c>
      <c r="B247" s="47" t="s">
        <v>261</v>
      </c>
      <c r="C247" s="60" t="s">
        <v>259</v>
      </c>
      <c r="D247" s="74">
        <v>2</v>
      </c>
      <c r="E247" s="59"/>
      <c r="F247" s="75"/>
      <c r="G247" s="57">
        <f t="shared" si="22"/>
        <v>0</v>
      </c>
    </row>
    <row r="248" spans="1:7" s="49" customFormat="1">
      <c r="A248" s="78"/>
      <c r="B248" s="47"/>
      <c r="C248" s="60"/>
      <c r="D248" s="74"/>
      <c r="E248" s="59"/>
      <c r="F248" s="75"/>
      <c r="G248" s="57"/>
    </row>
    <row r="249" spans="1:7" s="49" customFormat="1">
      <c r="A249" s="78"/>
      <c r="B249" s="47"/>
      <c r="C249" s="60"/>
      <c r="D249" s="74"/>
      <c r="E249" s="59"/>
      <c r="F249" s="75"/>
      <c r="G249" s="57"/>
    </row>
    <row r="250" spans="1:7" s="49" customFormat="1" ht="24">
      <c r="A250" s="78">
        <v>9.8000000000000007</v>
      </c>
      <c r="B250" s="80" t="s">
        <v>262</v>
      </c>
      <c r="C250" s="60" t="s">
        <v>263</v>
      </c>
      <c r="D250" s="74">
        <v>1</v>
      </c>
      <c r="E250" s="59"/>
      <c r="F250" s="100"/>
      <c r="G250" s="57">
        <f t="shared" si="22"/>
        <v>0</v>
      </c>
    </row>
    <row r="251" spans="1:7" s="49" customFormat="1">
      <c r="A251" s="78"/>
      <c r="B251" s="47"/>
      <c r="C251" s="60"/>
      <c r="D251" s="109"/>
      <c r="E251" s="110"/>
      <c r="F251" s="111"/>
      <c r="G251" s="112"/>
    </row>
    <row r="252" spans="1:7" s="65" customFormat="1">
      <c r="A252" s="29"/>
      <c r="C252" s="71"/>
      <c r="D252" s="120"/>
      <c r="E252" s="110"/>
      <c r="F252" s="121"/>
      <c r="G252" s="122"/>
    </row>
    <row r="253" spans="1:7">
      <c r="A253" s="29"/>
      <c r="C253" s="48"/>
      <c r="D253" s="53"/>
      <c r="E253" s="59"/>
      <c r="F253" s="56"/>
      <c r="G253" s="57"/>
    </row>
    <row r="254" spans="1:7" ht="29.25" customHeight="1">
      <c r="A254" s="125" t="s">
        <v>264</v>
      </c>
      <c r="B254" s="126"/>
      <c r="C254" s="126"/>
      <c r="D254" s="126"/>
      <c r="E254" s="20"/>
      <c r="F254" s="21"/>
      <c r="G254" s="22">
        <f>SUM(G195:G252)</f>
        <v>0</v>
      </c>
    </row>
    <row r="255" spans="1:7" ht="15.75">
      <c r="A255" s="29"/>
      <c r="B255" s="50" t="s">
        <v>265</v>
      </c>
      <c r="C255" s="48"/>
      <c r="D255" s="53"/>
      <c r="E255" s="59"/>
      <c r="F255" s="56"/>
      <c r="G255" s="57"/>
    </row>
    <row r="256" spans="1:7" ht="15.75">
      <c r="A256" s="19">
        <v>10</v>
      </c>
      <c r="B256" s="50" t="s">
        <v>266</v>
      </c>
      <c r="C256" s="48"/>
      <c r="D256" s="53"/>
      <c r="E256" s="59"/>
      <c r="F256" s="56"/>
      <c r="G256" s="57"/>
    </row>
    <row r="257" spans="1:7" s="80" customFormat="1">
      <c r="A257" s="78">
        <v>10.1</v>
      </c>
      <c r="B257" s="80" t="s">
        <v>65</v>
      </c>
      <c r="C257" s="81"/>
      <c r="D257" s="82"/>
      <c r="E257" s="59"/>
      <c r="F257" s="83"/>
      <c r="G257" s="84"/>
    </row>
    <row r="258" spans="1:7" s="49" customFormat="1" ht="63.75">
      <c r="A258" s="78" t="s">
        <v>66</v>
      </c>
      <c r="B258" s="49" t="s">
        <v>267</v>
      </c>
      <c r="C258" s="60"/>
      <c r="D258" s="79"/>
      <c r="E258" s="59"/>
      <c r="F258" s="75"/>
      <c r="G258" s="76"/>
    </row>
    <row r="259" spans="1:7" s="49" customFormat="1" ht="38.25">
      <c r="A259" s="78" t="s">
        <v>68</v>
      </c>
      <c r="B259" s="49" t="s">
        <v>268</v>
      </c>
      <c r="C259" s="60"/>
      <c r="D259" s="79"/>
      <c r="E259" s="59"/>
      <c r="F259" s="75"/>
      <c r="G259" s="76"/>
    </row>
    <row r="260" spans="1:7" s="49" customFormat="1" ht="25.5">
      <c r="A260" s="78" t="s">
        <v>77</v>
      </c>
      <c r="B260" s="49" t="s">
        <v>269</v>
      </c>
      <c r="C260" s="60"/>
      <c r="D260" s="79"/>
      <c r="E260" s="59"/>
      <c r="F260" s="75"/>
      <c r="G260" s="76"/>
    </row>
    <row r="261" spans="1:7" s="49" customFormat="1" ht="25.5">
      <c r="A261" s="78" t="s">
        <v>79</v>
      </c>
      <c r="B261" s="49" t="s">
        <v>270</v>
      </c>
      <c r="C261" s="60"/>
      <c r="D261" s="79"/>
      <c r="E261" s="59"/>
      <c r="F261" s="75"/>
      <c r="G261" s="76"/>
    </row>
    <row r="262" spans="1:7" s="49" customFormat="1" ht="51">
      <c r="A262" s="78" t="s">
        <v>139</v>
      </c>
      <c r="B262" s="49" t="s">
        <v>271</v>
      </c>
      <c r="C262" s="60"/>
      <c r="D262" s="79"/>
      <c r="E262" s="59"/>
      <c r="F262" s="75"/>
      <c r="G262" s="76"/>
    </row>
    <row r="263" spans="1:7" s="49" customFormat="1" ht="25.5">
      <c r="A263" s="78" t="s">
        <v>141</v>
      </c>
      <c r="B263" s="49" t="s">
        <v>272</v>
      </c>
      <c r="C263" s="60"/>
      <c r="D263" s="79"/>
      <c r="E263" s="59"/>
      <c r="F263" s="75"/>
      <c r="G263" s="76"/>
    </row>
    <row r="264" spans="1:7" s="49" customFormat="1">
      <c r="A264" s="78"/>
      <c r="B264" s="49" t="s">
        <v>90</v>
      </c>
      <c r="C264" s="60"/>
      <c r="D264" s="79"/>
      <c r="E264" s="59"/>
      <c r="F264" s="75"/>
      <c r="G264" s="76"/>
    </row>
    <row r="265" spans="1:7" s="80" customFormat="1">
      <c r="A265" s="78">
        <v>10.199999999999999</v>
      </c>
      <c r="B265" s="80" t="s">
        <v>273</v>
      </c>
      <c r="C265" s="81"/>
      <c r="D265" s="82"/>
      <c r="E265" s="68"/>
      <c r="F265" s="83"/>
      <c r="G265" s="84"/>
    </row>
    <row r="266" spans="1:7" s="80" customFormat="1">
      <c r="A266" s="78" t="s">
        <v>274</v>
      </c>
      <c r="B266" s="80" t="s">
        <v>275</v>
      </c>
      <c r="C266" s="81"/>
      <c r="D266" s="82"/>
      <c r="E266" s="68"/>
      <c r="F266" s="83"/>
      <c r="G266" s="84"/>
    </row>
    <row r="267" spans="1:7" s="49" customFormat="1" ht="25.5">
      <c r="A267" s="78">
        <v>1</v>
      </c>
      <c r="B267" s="49" t="s">
        <v>276</v>
      </c>
      <c r="C267" s="60" t="s">
        <v>40</v>
      </c>
      <c r="D267" s="74">
        <v>1</v>
      </c>
      <c r="E267" s="59"/>
      <c r="F267" s="75"/>
      <c r="G267" s="57">
        <f t="shared" ref="G267" si="23">D267*(E267+F267)</f>
        <v>0</v>
      </c>
    </row>
    <row r="268" spans="1:7" s="49" customFormat="1">
      <c r="A268" s="78"/>
      <c r="C268" s="60"/>
      <c r="D268" s="79"/>
      <c r="E268" s="59"/>
      <c r="F268" s="75"/>
      <c r="G268" s="76"/>
    </row>
    <row r="269" spans="1:7">
      <c r="A269" s="29"/>
      <c r="C269" s="48"/>
      <c r="D269" s="53"/>
      <c r="E269" s="59"/>
      <c r="F269" s="56"/>
      <c r="G269" s="57"/>
    </row>
    <row r="270" spans="1:7" ht="29.25" customHeight="1">
      <c r="A270" s="125" t="s">
        <v>277</v>
      </c>
      <c r="B270" s="126"/>
      <c r="C270" s="126"/>
      <c r="D270" s="126"/>
      <c r="E270" s="20"/>
      <c r="F270" s="21"/>
      <c r="G270" s="22">
        <f>SUM(G267:G268)</f>
        <v>0</v>
      </c>
    </row>
    <row r="271" spans="1:7" ht="15.75">
      <c r="A271" s="29"/>
      <c r="B271" s="24"/>
      <c r="C271" s="48"/>
      <c r="D271" s="53"/>
      <c r="E271" s="59"/>
      <c r="F271" s="56"/>
      <c r="G271" s="57"/>
    </row>
    <row r="272" spans="1:7" ht="15.75">
      <c r="A272" s="29"/>
      <c r="B272" s="24" t="s">
        <v>278</v>
      </c>
      <c r="C272" s="48"/>
      <c r="D272" s="53"/>
      <c r="E272" s="59"/>
      <c r="F272" s="56"/>
      <c r="G272" s="57"/>
    </row>
    <row r="273" spans="1:7" ht="15.75">
      <c r="A273" s="19">
        <v>11</v>
      </c>
      <c r="B273" s="50" t="s">
        <v>279</v>
      </c>
      <c r="C273" s="48"/>
      <c r="D273" s="53"/>
      <c r="E273" s="59"/>
      <c r="F273" s="56"/>
      <c r="G273" s="57"/>
    </row>
    <row r="274" spans="1:7" ht="21">
      <c r="A274" s="28" t="s">
        <v>280</v>
      </c>
      <c r="B274" s="51"/>
      <c r="C274" s="48"/>
      <c r="D274" s="53"/>
      <c r="E274" s="59"/>
      <c r="F274" s="56"/>
      <c r="G274" s="57">
        <f t="shared" ref="G274:G282" si="24">D274*(E274+F274)</f>
        <v>0</v>
      </c>
    </row>
    <row r="275" spans="1:7" ht="21">
      <c r="A275" s="28" t="s">
        <v>281</v>
      </c>
      <c r="B275" s="51"/>
      <c r="C275" s="48"/>
      <c r="D275" s="53"/>
      <c r="E275" s="59"/>
      <c r="F275" s="56"/>
      <c r="G275" s="57">
        <f t="shared" si="24"/>
        <v>0</v>
      </c>
    </row>
    <row r="276" spans="1:7" ht="21">
      <c r="A276" s="28" t="s">
        <v>282</v>
      </c>
      <c r="B276" s="51"/>
      <c r="C276" s="48"/>
      <c r="D276" s="53"/>
      <c r="E276" s="59"/>
      <c r="F276" s="56"/>
      <c r="G276" s="57">
        <f t="shared" si="24"/>
        <v>0</v>
      </c>
    </row>
    <row r="277" spans="1:7" ht="21">
      <c r="A277" s="28" t="s">
        <v>283</v>
      </c>
      <c r="B277" s="51"/>
      <c r="C277" s="48"/>
      <c r="D277" s="53"/>
      <c r="E277" s="59"/>
      <c r="F277" s="56"/>
      <c r="G277" s="57">
        <f t="shared" si="24"/>
        <v>0</v>
      </c>
    </row>
    <row r="278" spans="1:7" ht="21">
      <c r="A278" s="28" t="s">
        <v>284</v>
      </c>
      <c r="B278" s="51"/>
      <c r="C278" s="48"/>
      <c r="D278" s="53"/>
      <c r="E278" s="59"/>
      <c r="F278" s="56"/>
      <c r="G278" s="57">
        <f t="shared" si="24"/>
        <v>0</v>
      </c>
    </row>
    <row r="279" spans="1:7" ht="21">
      <c r="A279" s="28" t="s">
        <v>285</v>
      </c>
      <c r="B279" s="51"/>
      <c r="C279" s="48"/>
      <c r="D279" s="53"/>
      <c r="E279" s="59"/>
      <c r="F279" s="56"/>
      <c r="G279" s="57">
        <f t="shared" si="24"/>
        <v>0</v>
      </c>
    </row>
    <row r="280" spans="1:7" ht="21">
      <c r="A280" s="28" t="s">
        <v>286</v>
      </c>
      <c r="B280" s="51"/>
      <c r="C280" s="48"/>
      <c r="D280" s="53"/>
      <c r="E280" s="59"/>
      <c r="F280" s="56"/>
      <c r="G280" s="57">
        <f t="shared" si="24"/>
        <v>0</v>
      </c>
    </row>
    <row r="281" spans="1:7" ht="21">
      <c r="A281" s="28" t="s">
        <v>287</v>
      </c>
      <c r="B281" s="51"/>
      <c r="C281" s="48"/>
      <c r="D281" s="53"/>
      <c r="E281" s="59"/>
      <c r="F281" s="56"/>
      <c r="G281" s="57">
        <f t="shared" si="24"/>
        <v>0</v>
      </c>
    </row>
    <row r="282" spans="1:7" ht="21">
      <c r="A282" s="28" t="s">
        <v>288</v>
      </c>
      <c r="B282" s="51"/>
      <c r="C282" s="60"/>
      <c r="D282" s="53"/>
      <c r="E282" s="59"/>
      <c r="F282" s="56"/>
      <c r="G282" s="57">
        <f t="shared" si="24"/>
        <v>0</v>
      </c>
    </row>
    <row r="283" spans="1:7" ht="21">
      <c r="A283" s="28" t="s">
        <v>289</v>
      </c>
      <c r="B283" s="51"/>
      <c r="C283" s="48"/>
      <c r="D283" s="53"/>
      <c r="E283" s="59"/>
      <c r="F283" s="56"/>
      <c r="G283" s="57">
        <f t="shared" ref="G283:G284" si="25">D283*(E283+F283)</f>
        <v>0</v>
      </c>
    </row>
    <row r="284" spans="1:7" ht="21">
      <c r="A284" s="28" t="s">
        <v>290</v>
      </c>
      <c r="B284" s="51"/>
      <c r="C284" s="48"/>
      <c r="D284" s="53"/>
      <c r="E284" s="59"/>
      <c r="F284" s="56"/>
      <c r="G284" s="57">
        <f t="shared" si="25"/>
        <v>0</v>
      </c>
    </row>
    <row r="285" spans="1:7" ht="29.25" customHeight="1">
      <c r="A285" s="125" t="s">
        <v>291</v>
      </c>
      <c r="B285" s="126"/>
      <c r="C285" s="126"/>
      <c r="D285" s="126"/>
      <c r="E285" s="20"/>
      <c r="F285" s="21"/>
      <c r="G285" s="22">
        <f>SUM(G274:G284)</f>
        <v>0</v>
      </c>
    </row>
    <row r="286" spans="1:7">
      <c r="A286" s="19"/>
      <c r="C286" s="48"/>
      <c r="D286" s="53"/>
      <c r="E286" s="59"/>
      <c r="F286" s="56"/>
      <c r="G286" s="57"/>
    </row>
    <row r="287" spans="1:7" ht="15.75">
      <c r="A287" s="29"/>
      <c r="B287" s="24" t="s">
        <v>292</v>
      </c>
      <c r="C287" s="48"/>
      <c r="D287" s="53"/>
      <c r="E287" s="59"/>
      <c r="F287" s="56"/>
      <c r="G287" s="57"/>
    </row>
    <row r="288" spans="1:7" ht="15.75">
      <c r="A288" s="19">
        <v>12</v>
      </c>
      <c r="B288" s="50" t="s">
        <v>293</v>
      </c>
      <c r="C288" s="48"/>
      <c r="D288" s="53"/>
      <c r="E288" s="59"/>
      <c r="F288" s="56"/>
      <c r="G288" s="57"/>
    </row>
    <row r="289" spans="1:7" ht="21">
      <c r="A289" s="28" t="s">
        <v>280</v>
      </c>
      <c r="B289" s="51"/>
      <c r="C289" s="48"/>
      <c r="D289" s="53"/>
      <c r="E289" s="59"/>
      <c r="F289" s="56"/>
      <c r="G289" s="57">
        <f t="shared" ref="G289:G300" si="26">D289*(E289+F289)</f>
        <v>0</v>
      </c>
    </row>
    <row r="290" spans="1:7" ht="21">
      <c r="A290" s="28" t="s">
        <v>281</v>
      </c>
      <c r="B290" s="51"/>
      <c r="C290" s="48"/>
      <c r="D290" s="53"/>
      <c r="E290" s="59"/>
      <c r="F290" s="56"/>
      <c r="G290" s="57">
        <f t="shared" si="26"/>
        <v>0</v>
      </c>
    </row>
    <row r="291" spans="1:7" ht="21">
      <c r="A291" s="28" t="s">
        <v>282</v>
      </c>
      <c r="B291" s="51"/>
      <c r="C291" s="48"/>
      <c r="D291" s="53"/>
      <c r="E291" s="59"/>
      <c r="F291" s="56"/>
      <c r="G291" s="57">
        <f t="shared" si="26"/>
        <v>0</v>
      </c>
    </row>
    <row r="292" spans="1:7" ht="21">
      <c r="A292" s="28" t="s">
        <v>283</v>
      </c>
      <c r="B292" s="51"/>
      <c r="C292" s="48"/>
      <c r="D292" s="53"/>
      <c r="E292" s="59"/>
      <c r="F292" s="56"/>
      <c r="G292" s="57">
        <f t="shared" si="26"/>
        <v>0</v>
      </c>
    </row>
    <row r="293" spans="1:7" ht="21">
      <c r="A293" s="28" t="s">
        <v>284</v>
      </c>
      <c r="B293" s="51"/>
      <c r="C293" s="48"/>
      <c r="D293" s="53"/>
      <c r="E293" s="59"/>
      <c r="F293" s="56"/>
      <c r="G293" s="57">
        <f t="shared" si="26"/>
        <v>0</v>
      </c>
    </row>
    <row r="294" spans="1:7" ht="21">
      <c r="A294" s="28" t="s">
        <v>285</v>
      </c>
      <c r="B294" s="51"/>
      <c r="C294" s="48"/>
      <c r="D294" s="53"/>
      <c r="E294" s="59"/>
      <c r="F294" s="56"/>
      <c r="G294" s="57">
        <f t="shared" si="26"/>
        <v>0</v>
      </c>
    </row>
    <row r="295" spans="1:7" ht="21">
      <c r="A295" s="28" t="s">
        <v>286</v>
      </c>
      <c r="B295" s="51"/>
      <c r="C295" s="48"/>
      <c r="D295" s="53"/>
      <c r="E295" s="59"/>
      <c r="F295" s="56"/>
      <c r="G295" s="57">
        <f t="shared" si="26"/>
        <v>0</v>
      </c>
    </row>
    <row r="296" spans="1:7" ht="21">
      <c r="A296" s="28" t="s">
        <v>287</v>
      </c>
      <c r="B296" s="51"/>
      <c r="C296" s="48"/>
      <c r="D296" s="53"/>
      <c r="E296" s="59"/>
      <c r="F296" s="56"/>
      <c r="G296" s="57">
        <f t="shared" si="26"/>
        <v>0</v>
      </c>
    </row>
    <row r="297" spans="1:7" ht="21">
      <c r="A297" s="28" t="s">
        <v>288</v>
      </c>
      <c r="B297" s="51"/>
      <c r="C297" s="48"/>
      <c r="D297" s="53"/>
      <c r="E297" s="59"/>
      <c r="F297" s="56"/>
      <c r="G297" s="57">
        <f t="shared" si="26"/>
        <v>0</v>
      </c>
    </row>
    <row r="298" spans="1:7" ht="21">
      <c r="A298" s="28" t="s">
        <v>289</v>
      </c>
      <c r="B298" s="51"/>
      <c r="C298" s="48"/>
      <c r="D298" s="53"/>
      <c r="E298" s="59"/>
      <c r="F298" s="56"/>
      <c r="G298" s="57">
        <f t="shared" si="26"/>
        <v>0</v>
      </c>
    </row>
    <row r="299" spans="1:7" ht="21">
      <c r="A299" s="28" t="s">
        <v>290</v>
      </c>
      <c r="B299" s="51"/>
      <c r="C299" s="48"/>
      <c r="D299" s="53"/>
      <c r="E299" s="59"/>
      <c r="F299" s="56"/>
      <c r="G299" s="57"/>
    </row>
    <row r="300" spans="1:7" ht="21">
      <c r="A300" s="28" t="s">
        <v>294</v>
      </c>
      <c r="B300" s="51"/>
      <c r="C300" s="48"/>
      <c r="D300" s="53"/>
      <c r="E300" s="59"/>
      <c r="F300" s="56"/>
      <c r="G300" s="57">
        <f t="shared" si="26"/>
        <v>0</v>
      </c>
    </row>
    <row r="301" spans="1:7" ht="29.25" customHeight="1">
      <c r="A301" s="125" t="s">
        <v>295</v>
      </c>
      <c r="B301" s="126"/>
      <c r="C301" s="126"/>
      <c r="D301" s="126"/>
      <c r="E301" s="20"/>
      <c r="F301" s="21"/>
      <c r="G301" s="22">
        <f>SUM(G289:G300)</f>
        <v>0</v>
      </c>
    </row>
  </sheetData>
  <mergeCells count="15">
    <mergeCell ref="A62:D62"/>
    <mergeCell ref="A2:G2"/>
    <mergeCell ref="A3:G3"/>
    <mergeCell ref="A1:G1"/>
    <mergeCell ref="A52:D52"/>
    <mergeCell ref="A147:D147"/>
    <mergeCell ref="A132:D132"/>
    <mergeCell ref="A117:D117"/>
    <mergeCell ref="A92:D92"/>
    <mergeCell ref="A72:D72"/>
    <mergeCell ref="A270:D270"/>
    <mergeCell ref="A285:D285"/>
    <mergeCell ref="A301:D301"/>
    <mergeCell ref="A254:D254"/>
    <mergeCell ref="A173:D173"/>
  </mergeCells>
  <phoneticPr fontId="2" type="noConversion"/>
  <printOptions horizontalCentered="1" gridLines="1"/>
  <pageMargins left="0.25" right="0.25" top="0.75" bottom="0.75" header="0.3" footer="0.3"/>
  <pageSetup paperSize="9" scale="66" orientation="portrait" r:id="rId1"/>
  <headerFooter alignWithMargins="0">
    <oddFooter>&amp;F&amp;RPage &amp;P</oddFooter>
  </headerFooter>
  <rowBreaks count="6" manualBreakCount="6">
    <brk id="52" max="6" man="1"/>
    <brk id="92" max="6" man="1"/>
    <brk id="132" max="6" man="1"/>
    <brk id="173" max="6" man="1"/>
    <brk id="212" max="6" man="1"/>
    <brk id="270"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94D861457F6444A016DEA61333D434" ma:contentTypeVersion="21" ma:contentTypeDescription="Create a new document." ma:contentTypeScope="" ma:versionID="cdbce46c147d2325dcd8ae9320a27025">
  <xsd:schema xmlns:xsd="http://www.w3.org/2001/XMLSchema" xmlns:xs="http://www.w3.org/2001/XMLSchema" xmlns:p="http://schemas.microsoft.com/office/2006/metadata/properties" xmlns:ns1="http://schemas.microsoft.com/sharepoint/v3" xmlns:ns2="09a89d9b-f5e3-41af-8194-30ca063b4f91" xmlns:ns3="a1336a19-a7c6-4af2-8ee5-660634acd64e" targetNamespace="http://schemas.microsoft.com/office/2006/metadata/properties" ma:root="true" ma:fieldsID="5e88c03b7ecc0d1fc5e73c92c1098fc4" ns1:_="" ns2:_="" ns3:_="">
    <xsd:import namespace="http://schemas.microsoft.com/sharepoint/v3"/>
    <xsd:import namespace="09a89d9b-f5e3-41af-8194-30ca063b4f91"/>
    <xsd:import namespace="a1336a19-a7c6-4af2-8ee5-660634acd6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ObjectDetectorVersions" minOccurs="0"/>
                <xsd:element ref="ns2:MediaLengthInSeconds" minOccurs="0"/>
                <xsd:element ref="ns2:Status" minOccurs="0"/>
                <xsd:element ref="ns1:_ip_UnifiedCompliancePolicyProperties" minOccurs="0"/>
                <xsd:element ref="ns1:_ip_UnifiedCompliancePolicyUIAction" minOccurs="0"/>
                <xsd:element ref="ns2:Approvers" minOccurs="0"/>
                <xsd:element ref="ns2:ApprovalStatus" minOccurs="0"/>
                <xsd:element ref="ns2:ApprovalHistory" minOccurs="0"/>
                <xsd:element ref="ns2:ApprovalStart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a89d9b-f5e3-41af-8194-30ca063b4f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d677fcd-a777-46c0-9ce8-27f0800b2801"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Status" ma:index="22" nillable="true" ma:displayName="Status" ma:format="Dropdown" ma:internalName="Status">
      <xsd:simpleType>
        <xsd:restriction base="dms:Choice">
          <xsd:enumeration value="Draft"/>
          <xsd:enumeration value="Under review"/>
          <xsd:enumeration value="Approved"/>
          <xsd:enumeration value="Need Approval"/>
        </xsd:restriction>
      </xsd:simpleType>
    </xsd:element>
    <xsd:element name="Approvers" ma:index="25" nillable="true" ma:displayName="Approvers" ma:format="Dropdown" ma:list="UserInfo" ma:SharePointGroup="0" ma:internalName="Approver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alStatus" ma:index="26" nillable="true" ma:displayName="Approval Status" ma:format="Dropdown" ma:internalName="ApprovalStatus">
      <xsd:simpleType>
        <xsd:restriction base="dms:Choice">
          <xsd:enumeration value="Pending"/>
          <xsd:enumeration value="Approved"/>
          <xsd:enumeration value="Rejected"/>
        </xsd:restriction>
      </xsd:simpleType>
    </xsd:element>
    <xsd:element name="ApprovalHistory" ma:index="27" nillable="true" ma:displayName="Approval History" ma:default="✔ Enable Append changes to existing text  ✔ Rich text = No" ma:format="Dropdown" ma:internalName="ApprovalHistory">
      <xsd:simpleType>
        <xsd:restriction base="dms:Note">
          <xsd:maxLength value="255"/>
        </xsd:restriction>
      </xsd:simpleType>
    </xsd:element>
    <xsd:element name="ApprovalStarted" ma:index="28" nillable="true" ma:displayName="Approval Started" ma:default="0" ma:format="Dropdown" ma:internalName="ApprovalStart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1336a19-a7c6-4af2-8ee5-660634acd64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e33117-2320-4c63-9469-c6e903eabc79}" ma:internalName="TaxCatchAll" ma:showField="CatchAllData" ma:web="a1336a19-a7c6-4af2-8ee5-660634acd64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09a89d9b-f5e3-41af-8194-30ca063b4f91" xsi:nil="true"/>
    <Approvers xmlns="09a89d9b-f5e3-41af-8194-30ca063b4f91">
      <UserInfo>
        <DisplayName/>
        <AccountId xsi:nil="true"/>
        <AccountType/>
      </UserInfo>
    </Approvers>
    <ApprovalStatus xmlns="09a89d9b-f5e3-41af-8194-30ca063b4f91" xsi:nil="true"/>
    <TaxCatchAll xmlns="a1336a19-a7c6-4af2-8ee5-660634acd64e" xsi:nil="true"/>
    <_ip_UnifiedCompliancePolicyProperties xmlns="http://schemas.microsoft.com/sharepoint/v3" xsi:nil="true"/>
    <ApprovalStarted xmlns="09a89d9b-f5e3-41af-8194-30ca063b4f91">false</ApprovalStarted>
    <lcf76f155ced4ddcb4097134ff3c332f xmlns="09a89d9b-f5e3-41af-8194-30ca063b4f91">
      <Terms xmlns="http://schemas.microsoft.com/office/infopath/2007/PartnerControls"/>
    </lcf76f155ced4ddcb4097134ff3c332f>
    <ApprovalHistory xmlns="09a89d9b-f5e3-41af-8194-30ca063b4f91">✔ Enable Append changes to existing text  ✔ Rich text = No</ApprovalHistory>
  </documentManagement>
</p:properties>
</file>

<file path=customXml/itemProps1.xml><?xml version="1.0" encoding="utf-8"?>
<ds:datastoreItem xmlns:ds="http://schemas.openxmlformats.org/officeDocument/2006/customXml" ds:itemID="{E86A0D91-48A0-4B5A-917A-05EC0AEF3331}"/>
</file>

<file path=customXml/itemProps2.xml><?xml version="1.0" encoding="utf-8"?>
<ds:datastoreItem xmlns:ds="http://schemas.openxmlformats.org/officeDocument/2006/customXml" ds:itemID="{8641320A-ECBA-4BDD-9EE4-6EA4DE70BDAD}"/>
</file>

<file path=customXml/itemProps3.xml><?xml version="1.0" encoding="utf-8"?>
<ds:datastoreItem xmlns:ds="http://schemas.openxmlformats.org/officeDocument/2006/customXml" ds:itemID="{E33600A7-0581-4395-B8CD-EBA7FD01E28C}"/>
</file>

<file path=docProps/app.xml><?xml version="1.0" encoding="utf-8"?>
<Properties xmlns="http://schemas.openxmlformats.org/officeDocument/2006/extended-properties" xmlns:vt="http://schemas.openxmlformats.org/officeDocument/2006/docPropsVTypes">
  <Application>Microsoft Excel Online</Application>
  <Manager/>
  <Company>Private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Mohamed Naeem</dc:creator>
  <cp:keywords/>
  <dc:description/>
  <cp:lastModifiedBy/>
  <cp:revision/>
  <dcterms:created xsi:type="dcterms:W3CDTF">2001-09-20T18:28:09Z</dcterms:created>
  <dcterms:modified xsi:type="dcterms:W3CDTF">2026-09-23T12:26:16Z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0x0101003C94D861457F6444A016DEA61333D434</vt:lpwstr>
  </property>
  <property fmtid="{D5CDD505-2E9C-101B-9397-08002B2CF9AE}" pid="3" name="MediaServiceImageTags">
    <vt:lpwstr/>
  </property>
</Properties>
</file>